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897" activeTab="2"/>
  </bookViews>
  <sheets>
    <sheet name="DS TN khoa 43" sheetId="1" r:id="rId1"/>
    <sheet name="DS k TN khoa 43 " sheetId="2" r:id="rId2"/>
    <sheet name="DS TN khoa 9 đợt 2 CHUẨN" sheetId="3" r:id="rId3"/>
  </sheets>
  <externalReferences>
    <externalReference r:id="rId6"/>
    <externalReference r:id="rId7"/>
  </externalReferences>
  <definedNames>
    <definedName name="_Fill" localSheetId="2" hidden="1">#REF!</definedName>
    <definedName name="_Fill" hidden="1">#REF!</definedName>
    <definedName name="cv">'[1]gvl'!$N$17</definedName>
    <definedName name="dd1x2">'[1]gvl'!$N$9</definedName>
    <definedName name="nuoc">'[1]gvl'!$N$38</definedName>
    <definedName name="_xlnm.Print_Titles" localSheetId="1">'DS k TN khoa 43 '!$8:$9</definedName>
    <definedName name="_xlnm.Print_Titles" localSheetId="0">'DS TN khoa 43'!$9:$10</definedName>
    <definedName name="_xlnm.Print_Titles" localSheetId="2">'DS TN khoa 9 đợt 2 CHUẨN'!$9:$10</definedName>
    <definedName name="xm">'[1]gvl'!$N$16</definedName>
  </definedNames>
  <calcPr fullCalcOnLoad="1"/>
</workbook>
</file>

<file path=xl/sharedStrings.xml><?xml version="1.0" encoding="utf-8"?>
<sst xmlns="http://schemas.openxmlformats.org/spreadsheetml/2006/main" count="1249" uniqueCount="633">
  <si>
    <t>Thanh</t>
  </si>
  <si>
    <t>Nam</t>
  </si>
  <si>
    <t>Trung</t>
  </si>
  <si>
    <t>Long</t>
  </si>
  <si>
    <t>Lê Văn</t>
  </si>
  <si>
    <t>Đạt</t>
  </si>
  <si>
    <t>Công</t>
  </si>
  <si>
    <t>Trần Văn</t>
  </si>
  <si>
    <t>Hải</t>
  </si>
  <si>
    <t>Sơn</t>
  </si>
  <si>
    <t>Nguyễn Huy</t>
  </si>
  <si>
    <t>Vũ Văn</t>
  </si>
  <si>
    <t>Phạm Văn</t>
  </si>
  <si>
    <t xml:space="preserve">Phạm Văn </t>
  </si>
  <si>
    <t>Hùng</t>
  </si>
  <si>
    <t>Nghĩa</t>
  </si>
  <si>
    <t>Trường</t>
  </si>
  <si>
    <t>Đại</t>
  </si>
  <si>
    <t>Phúc</t>
  </si>
  <si>
    <t>Hậu</t>
  </si>
  <si>
    <t xml:space="preserve">Phạm Trung </t>
  </si>
  <si>
    <t>Bùi Công</t>
  </si>
  <si>
    <t>Chi</t>
  </si>
  <si>
    <t xml:space="preserve">Phạm Tiến </t>
  </si>
  <si>
    <t>Hiệp</t>
  </si>
  <si>
    <t>Lã Văn</t>
  </si>
  <si>
    <t>Hoàng Minh</t>
  </si>
  <si>
    <t>Tạ Văn</t>
  </si>
  <si>
    <t xml:space="preserve">Vũ Thị </t>
  </si>
  <si>
    <t>Tuyển</t>
  </si>
  <si>
    <t>PHÒNG KH - ĐÀO TẠO</t>
  </si>
  <si>
    <t>Lai Xuân Bình</t>
  </si>
  <si>
    <t>TT</t>
  </si>
  <si>
    <t>HIỆU TRƯỞNG</t>
  </si>
  <si>
    <t>Lã Đình Kế</t>
  </si>
  <si>
    <t>GHI CHÚ</t>
  </si>
  <si>
    <t>TH</t>
  </si>
  <si>
    <t>Hải Phòng</t>
  </si>
  <si>
    <t>HỌ VÀ TÊN</t>
  </si>
  <si>
    <t>NGÀY SINH</t>
  </si>
  <si>
    <t>NƠI SINH</t>
  </si>
  <si>
    <t>Toán</t>
  </si>
  <si>
    <t>Hóa</t>
  </si>
  <si>
    <t>Điểm TBTN</t>
  </si>
  <si>
    <t>Nghề đào tạo: Điện - Nước</t>
  </si>
  <si>
    <t>Lý</t>
  </si>
  <si>
    <t>04/01/1999</t>
  </si>
  <si>
    <t>17/04/2000</t>
  </si>
  <si>
    <t>30/06/2000</t>
  </si>
  <si>
    <t>17/05/2000</t>
  </si>
  <si>
    <t>27/09/1999</t>
  </si>
  <si>
    <t>25/08/2000</t>
  </si>
  <si>
    <t>30/09/2000</t>
  </si>
  <si>
    <t>06/02/2000</t>
  </si>
  <si>
    <t>31/10/1999</t>
  </si>
  <si>
    <t>13/05/2000</t>
  </si>
  <si>
    <t>22/11/2000</t>
  </si>
  <si>
    <t>09/11/2000</t>
  </si>
  <si>
    <t>LTCM</t>
  </si>
  <si>
    <t>TRƯỜNG TRUNG CẤP</t>
  </si>
  <si>
    <t>CỘNG HÒA XÃ HỘI CHỦ NGHĨA VIỆT NAM</t>
  </si>
  <si>
    <t>KỸ THUẬT - NGHIỆP VỤ HẢI PHÒNG</t>
  </si>
  <si>
    <t>Độc lập - Tự do - Hạnh phúc</t>
  </si>
  <si>
    <t>Anh</t>
  </si>
  <si>
    <t>Hà</t>
  </si>
  <si>
    <t>Hồng</t>
  </si>
  <si>
    <t>Nhã</t>
  </si>
  <si>
    <t>Phạm Minh</t>
  </si>
  <si>
    <t>Lê Thị</t>
  </si>
  <si>
    <t>LT</t>
  </si>
  <si>
    <t>Nguyễn Bá</t>
  </si>
  <si>
    <t>Lương Văn</t>
  </si>
  <si>
    <t>Bùi Văn</t>
  </si>
  <si>
    <t>Quang</t>
  </si>
  <si>
    <t>Nguyễn Văn</t>
  </si>
  <si>
    <t>Thương</t>
  </si>
  <si>
    <t xml:space="preserve">Nguyễn Hoàng </t>
  </si>
  <si>
    <t>BỘ XÂY DỰNG</t>
  </si>
  <si>
    <t>(Kèm theo QĐ số                  /QĐ-TCKT ngày        tháng      năm 2018 của Hiệu trưởng trường Trung cấp Kỹ thuật - Nghiệp vụ Hải Phòng)</t>
  </si>
  <si>
    <t>LỚP</t>
  </si>
  <si>
    <t>NGHỀ ĐÀO TẠO</t>
  </si>
  <si>
    <t>Hải Phòng, ngày      tháng        năm 2018</t>
  </si>
  <si>
    <t>Duy</t>
  </si>
  <si>
    <t>Hoàng Văn</t>
  </si>
  <si>
    <t>28/07/2000</t>
  </si>
  <si>
    <t>Kiên</t>
  </si>
  <si>
    <t>Tiến</t>
  </si>
  <si>
    <t>10/02/2000</t>
  </si>
  <si>
    <t xml:space="preserve">Nguyễn Thị </t>
  </si>
  <si>
    <t>Linh</t>
  </si>
  <si>
    <t>21/07/2000</t>
  </si>
  <si>
    <t>Trang</t>
  </si>
  <si>
    <t>Tùng</t>
  </si>
  <si>
    <t>Cao Thị</t>
  </si>
  <si>
    <t>Đức</t>
  </si>
  <si>
    <t>Thảo</t>
  </si>
  <si>
    <t>07/08/2000</t>
  </si>
  <si>
    <t xml:space="preserve">Trần Văn </t>
  </si>
  <si>
    <t>16/11/2000</t>
  </si>
  <si>
    <t>Quý</t>
  </si>
  <si>
    <t>Sỹ</t>
  </si>
  <si>
    <t>31/01/2000</t>
  </si>
  <si>
    <t>Phương</t>
  </si>
  <si>
    <t>25/05/2000</t>
  </si>
  <si>
    <t>05/01/2000</t>
  </si>
  <si>
    <t>Vĩ</t>
  </si>
  <si>
    <t>Lan</t>
  </si>
  <si>
    <t>Nguyễn Quang</t>
  </si>
  <si>
    <t>Lương</t>
  </si>
  <si>
    <t>28/04/1999</t>
  </si>
  <si>
    <t>ĐN67</t>
  </si>
  <si>
    <t>Điện - Nước</t>
  </si>
  <si>
    <t>Phạm Thị Ngọc</t>
  </si>
  <si>
    <t>21/06/1999</t>
  </si>
  <si>
    <t>Đỗ Thị Ngọc</t>
  </si>
  <si>
    <t>Ánh</t>
  </si>
  <si>
    <t>Nguyễn Đức</t>
  </si>
  <si>
    <t>Đinh Quang</t>
  </si>
  <si>
    <t>01/02/1999</t>
  </si>
  <si>
    <t>25/01/1999</t>
  </si>
  <si>
    <t>Nguyễn Thanh</t>
  </si>
  <si>
    <t>28/09/1999</t>
  </si>
  <si>
    <t>16/05/1999</t>
  </si>
  <si>
    <t>30/10/1999</t>
  </si>
  <si>
    <t>Nguyễn Thị</t>
  </si>
  <si>
    <t>Hạnh</t>
  </si>
  <si>
    <t>26/02/1999</t>
  </si>
  <si>
    <t>23/11/1999</t>
  </si>
  <si>
    <t>08/03/1999</t>
  </si>
  <si>
    <t>18/04/1999</t>
  </si>
  <si>
    <t>20/03/1999</t>
  </si>
  <si>
    <t>Nguyễn Kim</t>
  </si>
  <si>
    <t>26/10/1999</t>
  </si>
  <si>
    <t>26/11/1999</t>
  </si>
  <si>
    <t>Lưu Thị Hồng</t>
  </si>
  <si>
    <t>Liên</t>
  </si>
  <si>
    <t>05/10/1999</t>
  </si>
  <si>
    <t>Bùi Thị Hương</t>
  </si>
  <si>
    <t>Ly</t>
  </si>
  <si>
    <t>20/12/1999</t>
  </si>
  <si>
    <t>Hoàng Duy</t>
  </si>
  <si>
    <t>Năng</t>
  </si>
  <si>
    <t>03/11/1999</t>
  </si>
  <si>
    <t>Đặng Thị Tố</t>
  </si>
  <si>
    <t>Nga</t>
  </si>
  <si>
    <t>07/02/1999</t>
  </si>
  <si>
    <t>08/09/1999</t>
  </si>
  <si>
    <t>Nguyễn Thị Thu</t>
  </si>
  <si>
    <t>09/06/1999</t>
  </si>
  <si>
    <t>18/02/1999</t>
  </si>
  <si>
    <t>30/07/1999</t>
  </si>
  <si>
    <t xml:space="preserve">Phan Thị </t>
  </si>
  <si>
    <t>31/07/1999</t>
  </si>
  <si>
    <t>Nguyễn Thu</t>
  </si>
  <si>
    <t>26/06/1999</t>
  </si>
  <si>
    <t>11/07/1999</t>
  </si>
  <si>
    <t>Nguyễn Thị Linh</t>
  </si>
  <si>
    <t>24/08/1998</t>
  </si>
  <si>
    <t>ĐN68</t>
  </si>
  <si>
    <t>Vũ Tuấn</t>
  </si>
  <si>
    <t>26/09/2000</t>
  </si>
  <si>
    <t>Bắc</t>
  </si>
  <si>
    <t>09/10/2000</t>
  </si>
  <si>
    <t xml:space="preserve">Nguyễn Xuân </t>
  </si>
  <si>
    <t>30/11/2000</t>
  </si>
  <si>
    <t>Đà</t>
  </si>
  <si>
    <t>07/04/2000</t>
  </si>
  <si>
    <t>Đảm</t>
  </si>
  <si>
    <t>26/07/2000</t>
  </si>
  <si>
    <t>Phạm Đức</t>
  </si>
  <si>
    <t>Vữ Văn</t>
  </si>
  <si>
    <t>13/06/2000</t>
  </si>
  <si>
    <t xml:space="preserve">Phạm Hữu </t>
  </si>
  <si>
    <t>Đông</t>
  </si>
  <si>
    <t>09/03/2000</t>
  </si>
  <si>
    <t>14/07/2000</t>
  </si>
  <si>
    <t>Vũ Đức</t>
  </si>
  <si>
    <t>Hiểu</t>
  </si>
  <si>
    <t>01/05/2000</t>
  </si>
  <si>
    <t>Nguyễn Thế</t>
  </si>
  <si>
    <t>Phạm Huy</t>
  </si>
  <si>
    <t>Lực</t>
  </si>
  <si>
    <t>Lượng</t>
  </si>
  <si>
    <t>May</t>
  </si>
  <si>
    <t>Phước</t>
  </si>
  <si>
    <t>28/05/2000</t>
  </si>
  <si>
    <t>27/07/2000</t>
  </si>
  <si>
    <t>12/10/1999</t>
  </si>
  <si>
    <t>Nguyễn Trọng</t>
  </si>
  <si>
    <t>30/04/2000</t>
  </si>
  <si>
    <t>Quỹ</t>
  </si>
  <si>
    <t>03/09/2000</t>
  </si>
  <si>
    <t>Dương Văn</t>
  </si>
  <si>
    <t>09/10/1999</t>
  </si>
  <si>
    <t>Thiện</t>
  </si>
  <si>
    <t>06/08/2000</t>
  </si>
  <si>
    <t>19/03/2000</t>
  </si>
  <si>
    <t>Thuyết</t>
  </si>
  <si>
    <t>21/10/2000</t>
  </si>
  <si>
    <t>07/10/2000</t>
  </si>
  <si>
    <t>Đoàn Công</t>
  </si>
  <si>
    <t>Trấn</t>
  </si>
  <si>
    <t>05/04/2000</t>
  </si>
  <si>
    <t>Trức</t>
  </si>
  <si>
    <t>05/11/2000</t>
  </si>
  <si>
    <t>08/09/2000</t>
  </si>
  <si>
    <t>Trịnh Quang</t>
  </si>
  <si>
    <t>Tuyền</t>
  </si>
  <si>
    <t>14/10/2000</t>
  </si>
  <si>
    <t>10/10/1999</t>
  </si>
  <si>
    <t>Đ69</t>
  </si>
  <si>
    <t>Kỹ thuật máy lạnh và điều hòa không khí</t>
  </si>
  <si>
    <t>Xếp loại  tốt nghiệp</t>
  </si>
  <si>
    <t>Tổng hợp:</t>
  </si>
  <si>
    <t>DANH SÁCH HỌC SINH TỐT NGHIỆP KHÓA 43 - TCN</t>
  </si>
  <si>
    <t>Gồm các lớp: ĐN67, ĐN68,  Đ69</t>
  </si>
  <si>
    <t>Nghề đào tạo: Điện - Nước, Kỹ thuật máy lạnh và điều hòa không khí</t>
  </si>
  <si>
    <t>Điểm thi TN nghề</t>
  </si>
  <si>
    <t>Chính
 trị</t>
  </si>
  <si>
    <t xml:space="preserve">Phong </t>
  </si>
  <si>
    <t xml:space="preserve">Hoa </t>
  </si>
  <si>
    <t>Hải Phòng, ngày         tháng           năm 2018</t>
  </si>
  <si>
    <t>+ Khá: 10/77 HS= 13%</t>
  </si>
  <si>
    <t>+ TB Khá: 54/77HS = 70,1%</t>
  </si>
  <si>
    <t>+ Trung bình: 13/77HS = 16,9%</t>
  </si>
  <si>
    <t>Văn</t>
  </si>
  <si>
    <t>Điểm thi
tốt nghiệp văn hóa</t>
  </si>
  <si>
    <t xml:space="preserve">Điểm TBC </t>
  </si>
  <si>
    <t>DANH SÁCH HỌC SINH KHÔNG TỐT NGHIỆP KHÓA 43 - TCN</t>
  </si>
  <si>
    <t>Không 
thi TN</t>
  </si>
  <si>
    <t>(Danh sách có: 01 học sinh không tốt nghiệp)</t>
  </si>
  <si>
    <t>(Tổng số: Bẩy mươi bẩy học sinh đạt tốt nghiệp)</t>
  </si>
  <si>
    <t>26/01/2000</t>
  </si>
  <si>
    <t>16/10/2000</t>
  </si>
  <si>
    <t>16/03/1999</t>
  </si>
  <si>
    <t>DANH SÁCH HỌC SINH TỐT NGHIỆP KHÓA 9 ĐỢT 2 - TCCN</t>
  </si>
  <si>
    <t>Gồm các lớp: Đ08-15, Đ09-15, Đ10-15, Đ11-15, Đ12-15, QTHT01-15, QTHT02-15, X08-15, K13-15</t>
  </si>
  <si>
    <t>Nghề đào tạo: Điện công nghiệp và dân dụng, Quản trị hệ thống, Xây dựng dân dụng và công nghiệp, Kế toán doanh nghiệp</t>
  </si>
  <si>
    <t>Điểm thi TN VH</t>
  </si>
  <si>
    <t>Điểm
 TBC</t>
  </si>
  <si>
    <t>Điểm 
TBTN</t>
  </si>
  <si>
    <t>Điểm xếp loại TN</t>
  </si>
  <si>
    <t>CT</t>
  </si>
  <si>
    <t>Lê Tuấn</t>
  </si>
  <si>
    <t>Dũng</t>
  </si>
  <si>
    <t>05/12/2000</t>
  </si>
  <si>
    <t>Đ08-15</t>
  </si>
  <si>
    <t>Điện công nghiệp và dân dụng</t>
  </si>
  <si>
    <t>Phạm Nhật</t>
  </si>
  <si>
    <t>22/07/2000</t>
  </si>
  <si>
    <t>Nguyễn Tiến</t>
  </si>
  <si>
    <t>Đạt B</t>
  </si>
  <si>
    <t>21/08/2000</t>
  </si>
  <si>
    <t>Đào Phú</t>
  </si>
  <si>
    <t>21/06/2000</t>
  </si>
  <si>
    <t>Nguyễn Sỹ</t>
  </si>
  <si>
    <t>Hiếu</t>
  </si>
  <si>
    <t>01/08/2000</t>
  </si>
  <si>
    <t>31/01/1998</t>
  </si>
  <si>
    <t>Hoàng Tri</t>
  </si>
  <si>
    <t>Hưng</t>
  </si>
  <si>
    <t>26/06/2000</t>
  </si>
  <si>
    <t>Hoàng Tuấn</t>
  </si>
  <si>
    <t>29/09/2000</t>
  </si>
  <si>
    <t>Nguyễn Hải</t>
  </si>
  <si>
    <t>12/10/2000</t>
  </si>
  <si>
    <t>Bùi Thị Kim</t>
  </si>
  <si>
    <t>Oanh</t>
  </si>
  <si>
    <t>20/11/2000</t>
  </si>
  <si>
    <t>14/08/2000</t>
  </si>
  <si>
    <t>Nguyễn Thị Phương</t>
  </si>
  <si>
    <t xml:space="preserve">Thảo </t>
  </si>
  <si>
    <t>09/01/2000</t>
  </si>
  <si>
    <t>03/04/2000</t>
  </si>
  <si>
    <t>Hải Dương</t>
  </si>
  <si>
    <t>Phùng Thị</t>
  </si>
  <si>
    <t>Trâm</t>
  </si>
  <si>
    <t>Vinh</t>
  </si>
  <si>
    <t>03/06/2000</t>
  </si>
  <si>
    <t>Đỗ Hoàng</t>
  </si>
  <si>
    <t>15/05/2000</t>
  </si>
  <si>
    <t>Đ09-15</t>
  </si>
  <si>
    <t xml:space="preserve">Bùi Nguyên </t>
  </si>
  <si>
    <t>Chiến</t>
  </si>
  <si>
    <t xml:space="preserve">Trịnh Xuân </t>
  </si>
  <si>
    <t>Định</t>
  </si>
  <si>
    <t>10/03/2000</t>
  </si>
  <si>
    <t>Hiên</t>
  </si>
  <si>
    <t>16/07/2000</t>
  </si>
  <si>
    <t>Hiền</t>
  </si>
  <si>
    <t>19/02/2000</t>
  </si>
  <si>
    <t>30/03/2000</t>
  </si>
  <si>
    <t xml:space="preserve">Nguyễn Thành </t>
  </si>
  <si>
    <t>20/12/2000</t>
  </si>
  <si>
    <t xml:space="preserve">Phạm Gia </t>
  </si>
  <si>
    <t>Huy</t>
  </si>
  <si>
    <t>19/10/2000</t>
  </si>
  <si>
    <t xml:space="preserve">Trần Thị Diệu </t>
  </si>
  <si>
    <t>29/04/2000</t>
  </si>
  <si>
    <t xml:space="preserve">Dương Quang </t>
  </si>
  <si>
    <t xml:space="preserve">Nguyễn Thế </t>
  </si>
  <si>
    <t>11/10/2000</t>
  </si>
  <si>
    <t xml:space="preserve">Nguyễn Trung  </t>
  </si>
  <si>
    <t xml:space="preserve">Thiên </t>
  </si>
  <si>
    <t>17/08/2000</t>
  </si>
  <si>
    <t>Hưng Yên</t>
  </si>
  <si>
    <t xml:space="preserve">Nguyễn Đức </t>
  </si>
  <si>
    <t>Thịnh</t>
  </si>
  <si>
    <t>Thuỳ</t>
  </si>
  <si>
    <t>02/12/2000</t>
  </si>
  <si>
    <t xml:space="preserve">Lương  Xuân </t>
  </si>
  <si>
    <t xml:space="preserve">Tiệp </t>
  </si>
  <si>
    <t>27/06/2000</t>
  </si>
  <si>
    <t xml:space="preserve">Hoàng Thị </t>
  </si>
  <si>
    <t>03/03/2000</t>
  </si>
  <si>
    <t>Tú</t>
  </si>
  <si>
    <t>23/09/2000</t>
  </si>
  <si>
    <t xml:space="preserve">Ninh Văn </t>
  </si>
  <si>
    <t>04/01/2000</t>
  </si>
  <si>
    <t xml:space="preserve">Lê Văn </t>
  </si>
  <si>
    <t>Tường</t>
  </si>
  <si>
    <t>06/05/2000</t>
  </si>
  <si>
    <t>Vân</t>
  </si>
  <si>
    <t>01/02/2000</t>
  </si>
  <si>
    <t xml:space="preserve">Đinh Quyền </t>
  </si>
  <si>
    <t>19/09/2000</t>
  </si>
  <si>
    <t>Đ10-15</t>
  </si>
  <si>
    <t xml:space="preserve">Đinh Thị Quyên </t>
  </si>
  <si>
    <t>Bùi Nhật</t>
  </si>
  <si>
    <t>16/08/2000</t>
  </si>
  <si>
    <t>15/07/2000</t>
  </si>
  <si>
    <t>Đoàn Minh</t>
  </si>
  <si>
    <t xml:space="preserve">Trần Đình </t>
  </si>
  <si>
    <t>29/07/2000</t>
  </si>
  <si>
    <t>Đinh Văn</t>
  </si>
  <si>
    <t>Phan Văn</t>
  </si>
  <si>
    <t>Hướng</t>
  </si>
  <si>
    <t>Bùi Minh</t>
  </si>
  <si>
    <t>Huyền</t>
  </si>
  <si>
    <t>20/08/2000</t>
  </si>
  <si>
    <t>Phạm Duy</t>
  </si>
  <si>
    <t>Minh</t>
  </si>
  <si>
    <t>21/09/2000</t>
  </si>
  <si>
    <t xml:space="preserve">Đinh Thị Trà </t>
  </si>
  <si>
    <t>My</t>
  </si>
  <si>
    <t>23/10/2000</t>
  </si>
  <si>
    <t>Vũ Thành</t>
  </si>
  <si>
    <t>22/09/2000</t>
  </si>
  <si>
    <t xml:space="preserve">Vũ Đình </t>
  </si>
  <si>
    <t>Nhớ</t>
  </si>
  <si>
    <t>23/03/2000</t>
  </si>
  <si>
    <t>Đào Văn</t>
  </si>
  <si>
    <t>Pháp</t>
  </si>
  <si>
    <t xml:space="preserve">Đinh Khắc </t>
  </si>
  <si>
    <t>Quyền</t>
  </si>
  <si>
    <t>25/09/2000</t>
  </si>
  <si>
    <t>Phan Trường</t>
  </si>
  <si>
    <t>28/06/2000</t>
  </si>
  <si>
    <t xml:space="preserve">Vũ Văn </t>
  </si>
  <si>
    <t>15/11/1987</t>
  </si>
  <si>
    <t>THPT</t>
  </si>
  <si>
    <t>Vũ Thị</t>
  </si>
  <si>
    <t>Đinh Thị Thanh</t>
  </si>
  <si>
    <t>Thoảng</t>
  </si>
  <si>
    <t>08/05/1998</t>
  </si>
  <si>
    <t>Cao Xuân</t>
  </si>
  <si>
    <t>Thu</t>
  </si>
  <si>
    <t>24/10/2000</t>
  </si>
  <si>
    <t>19/02/1999</t>
  </si>
  <si>
    <t xml:space="preserve">Phạm Đăng </t>
  </si>
  <si>
    <t>22/02/1999</t>
  </si>
  <si>
    <t xml:space="preserve">Đàm Trì </t>
  </si>
  <si>
    <t>22/02/2000</t>
  </si>
  <si>
    <t>Đỗ Văn</t>
  </si>
  <si>
    <t>Ưng</t>
  </si>
  <si>
    <t xml:space="preserve">Lê Tài </t>
  </si>
  <si>
    <t>29/08/2000</t>
  </si>
  <si>
    <t>Đ11-15</t>
  </si>
  <si>
    <t xml:space="preserve">Vũ Tuấn </t>
  </si>
  <si>
    <t xml:space="preserve">Nguyễn Văn </t>
  </si>
  <si>
    <t>Bình</t>
  </si>
  <si>
    <t>08/03/2000</t>
  </si>
  <si>
    <t>01/10/2000</t>
  </si>
  <si>
    <t>08/04/2000</t>
  </si>
  <si>
    <t xml:space="preserve">Mạc Văn </t>
  </si>
  <si>
    <t>Cường</t>
  </si>
  <si>
    <t xml:space="preserve">Nguyễn Tiến </t>
  </si>
  <si>
    <t>06/10/2000</t>
  </si>
  <si>
    <t>Dương</t>
  </si>
  <si>
    <t>22/8/2000</t>
  </si>
  <si>
    <t xml:space="preserve">Nguyễn Trọng </t>
  </si>
  <si>
    <t>Đài</t>
  </si>
  <si>
    <t>07/05/2000</t>
  </si>
  <si>
    <t xml:space="preserve">Ngô Minh </t>
  </si>
  <si>
    <t>Hai</t>
  </si>
  <si>
    <t>06/09/2000</t>
  </si>
  <si>
    <t xml:space="preserve">Tô Văn </t>
  </si>
  <si>
    <t>20/03/2000</t>
  </si>
  <si>
    <t>Trương Ngọc</t>
  </si>
  <si>
    <t xml:space="preserve">Dương Văn </t>
  </si>
  <si>
    <t>02/07/2000</t>
  </si>
  <si>
    <t xml:space="preserve">Phạm Minh </t>
  </si>
  <si>
    <t xml:space="preserve">Phạm Quang </t>
  </si>
  <si>
    <t xml:space="preserve">Nguyễn Huy </t>
  </si>
  <si>
    <t>Hoàn</t>
  </si>
  <si>
    <t>23/12/2000</t>
  </si>
  <si>
    <t>Hoàng</t>
  </si>
  <si>
    <t>20/04/2000</t>
  </si>
  <si>
    <t>29/10/2000</t>
  </si>
  <si>
    <t xml:space="preserve">Phan Văn </t>
  </si>
  <si>
    <t>Khải</t>
  </si>
  <si>
    <t>20/07/2000</t>
  </si>
  <si>
    <t>Nguyễn Thành</t>
  </si>
  <si>
    <t>03/12/2000</t>
  </si>
  <si>
    <t>Mạnh</t>
  </si>
  <si>
    <t>14/12/2000</t>
  </si>
  <si>
    <t xml:space="preserve">Đào Văn </t>
  </si>
  <si>
    <t>Nhiều</t>
  </si>
  <si>
    <t>28/9/1999</t>
  </si>
  <si>
    <t>24/11/2000</t>
  </si>
  <si>
    <t xml:space="preserve">Nguyễn Hữu </t>
  </si>
  <si>
    <t>Tâm</t>
  </si>
  <si>
    <t>25/06/1999</t>
  </si>
  <si>
    <t>Tân</t>
  </si>
  <si>
    <t>24/05/2000</t>
  </si>
  <si>
    <t>07/02/2000</t>
  </si>
  <si>
    <t xml:space="preserve">Mạc Duy </t>
  </si>
  <si>
    <t>Thắng</t>
  </si>
  <si>
    <t>18/10/2000</t>
  </si>
  <si>
    <t>11/03/2000</t>
  </si>
  <si>
    <t>23/06/2000</t>
  </si>
  <si>
    <t xml:space="preserve">Nguyễn Ngọc </t>
  </si>
  <si>
    <t>Bổn</t>
  </si>
  <si>
    <t>27/12/2000</t>
  </si>
  <si>
    <t>Đ12-15</t>
  </si>
  <si>
    <t xml:space="preserve">Nguyễn Duy </t>
  </si>
  <si>
    <t xml:space="preserve">Nguyễn Công </t>
  </si>
  <si>
    <t>22/03/2000</t>
  </si>
  <si>
    <t xml:space="preserve">Ngô Đức </t>
  </si>
  <si>
    <t>07/09/2000</t>
  </si>
  <si>
    <t>25/07/2000</t>
  </si>
  <si>
    <t>12/06/2000</t>
  </si>
  <si>
    <t>Huấn</t>
  </si>
  <si>
    <t>11/11/2000</t>
  </si>
  <si>
    <t xml:space="preserve">Nguyễn Doãn </t>
  </si>
  <si>
    <t>19/12/2000</t>
  </si>
  <si>
    <t>Nguyễn Minh</t>
  </si>
  <si>
    <t>Khoa</t>
  </si>
  <si>
    <t xml:space="preserve">Đỗ Văn </t>
  </si>
  <si>
    <t>Khương</t>
  </si>
  <si>
    <t xml:space="preserve">Lê Quốc </t>
  </si>
  <si>
    <t>10/09/2000</t>
  </si>
  <si>
    <t xml:space="preserve">Tô Hoàng </t>
  </si>
  <si>
    <t>19/11/2000</t>
  </si>
  <si>
    <t xml:space="preserve">Trần Công </t>
  </si>
  <si>
    <t>Ngọc</t>
  </si>
  <si>
    <t>28/08/2000</t>
  </si>
  <si>
    <t xml:space="preserve">Đào Xuân </t>
  </si>
  <si>
    <t xml:space="preserve">Nguyễn Hoài </t>
  </si>
  <si>
    <t xml:space="preserve">Trần Vũ </t>
  </si>
  <si>
    <t>29/12/2000</t>
  </si>
  <si>
    <t>Tần</t>
  </si>
  <si>
    <t>10/08/2000</t>
  </si>
  <si>
    <t>Quảng Ninh</t>
  </si>
  <si>
    <t xml:space="preserve">Nguyễn Kim </t>
  </si>
  <si>
    <t>Dương Đức</t>
  </si>
  <si>
    <t>15/09/2000</t>
  </si>
  <si>
    <t>01/01/2000</t>
  </si>
  <si>
    <t xml:space="preserve">Vũ Xuân </t>
  </si>
  <si>
    <t>10/10/2000</t>
  </si>
  <si>
    <t xml:space="preserve">Lê  Minh </t>
  </si>
  <si>
    <t>Tuấn</t>
  </si>
  <si>
    <t>06/07/2000</t>
  </si>
  <si>
    <t>03/05/2000</t>
  </si>
  <si>
    <t>Mạc Văn</t>
  </si>
  <si>
    <t xml:space="preserve"> Vỹ</t>
  </si>
  <si>
    <t xml:space="preserve">Nguyễn Thanh </t>
  </si>
  <si>
    <t>16/09/2000</t>
  </si>
  <si>
    <t>QTHT01-15</t>
  </si>
  <si>
    <t>Quản trị hệ thống</t>
  </si>
  <si>
    <t xml:space="preserve">Nguyễn Thu </t>
  </si>
  <si>
    <t>Dung</t>
  </si>
  <si>
    <t>08/10/2000</t>
  </si>
  <si>
    <t xml:space="preserve">Vũ Thị Thu </t>
  </si>
  <si>
    <t>17/03/2000</t>
  </si>
  <si>
    <t>24/03/2000</t>
  </si>
  <si>
    <t xml:space="preserve">Nguyễn Trung </t>
  </si>
  <si>
    <t>05/07/1999</t>
  </si>
  <si>
    <t>Cao Văn</t>
  </si>
  <si>
    <t>21/04/1999</t>
  </si>
  <si>
    <t xml:space="preserve">Đặng Việt </t>
  </si>
  <si>
    <t xml:space="preserve">Đỗ Danh </t>
  </si>
  <si>
    <t>15/10/2000</t>
  </si>
  <si>
    <t xml:space="preserve">Phạm Phúc </t>
  </si>
  <si>
    <t>Bùi Kim</t>
  </si>
  <si>
    <t>Hưởng</t>
  </si>
  <si>
    <t>30/05/2000</t>
  </si>
  <si>
    <t xml:space="preserve">Bùi Kim </t>
  </si>
  <si>
    <t>Lê</t>
  </si>
  <si>
    <t>17/10/2000</t>
  </si>
  <si>
    <t xml:space="preserve">Đặng Văn </t>
  </si>
  <si>
    <t>Mừng</t>
  </si>
  <si>
    <t>20/06/2000</t>
  </si>
  <si>
    <t xml:space="preserve">Nguyễn Sỹ </t>
  </si>
  <si>
    <t>01/06/2000</t>
  </si>
  <si>
    <t xml:space="preserve">Phạm Thị </t>
  </si>
  <si>
    <t>27/01/2000</t>
  </si>
  <si>
    <t>Trần Thị</t>
  </si>
  <si>
    <t>16/12/2000</t>
  </si>
  <si>
    <t xml:space="preserve">Nguyễn Thị Phương </t>
  </si>
  <si>
    <t>04/09/1999</t>
  </si>
  <si>
    <t xml:space="preserve">Vũ Hữu </t>
  </si>
  <si>
    <t>Thăng</t>
  </si>
  <si>
    <t>20/09/2000</t>
  </si>
  <si>
    <t>11/06/2000</t>
  </si>
  <si>
    <t xml:space="preserve">Nguyễn Phan Tài </t>
  </si>
  <si>
    <t>14/02/2000</t>
  </si>
  <si>
    <t xml:space="preserve">Nguyễn Danh </t>
  </si>
  <si>
    <t>Thuận</t>
  </si>
  <si>
    <t>28/11/2000</t>
  </si>
  <si>
    <t xml:space="preserve">Hoàng Gia </t>
  </si>
  <si>
    <t>QTHT02-15</t>
  </si>
  <si>
    <t xml:space="preserve">Bùi Đức </t>
  </si>
  <si>
    <t>Giang</t>
  </si>
  <si>
    <t>31/08/2000</t>
  </si>
  <si>
    <t>24/04/1999</t>
  </si>
  <si>
    <t>Phạm Thị</t>
  </si>
  <si>
    <t>05/02/2000</t>
  </si>
  <si>
    <t>Lập</t>
  </si>
  <si>
    <t>14/03/2000</t>
  </si>
  <si>
    <t xml:space="preserve">Cao Thị </t>
  </si>
  <si>
    <t xml:space="preserve">Đỗ Toàn </t>
  </si>
  <si>
    <t xml:space="preserve">Hoàng Thành </t>
  </si>
  <si>
    <t>Nhật</t>
  </si>
  <si>
    <t>30/09/1999</t>
  </si>
  <si>
    <t xml:space="preserve">Cao Thị Trang </t>
  </si>
  <si>
    <t>Nhung</t>
  </si>
  <si>
    <t>27/10/2000</t>
  </si>
  <si>
    <t>Đặng Phú</t>
  </si>
  <si>
    <t>08/08/2000</t>
  </si>
  <si>
    <t xml:space="preserve">Đỗ Việt </t>
  </si>
  <si>
    <t>Quyết</t>
  </si>
  <si>
    <t>02/10/2000</t>
  </si>
  <si>
    <t>Soạn</t>
  </si>
  <si>
    <t>27/08/2000</t>
  </si>
  <si>
    <t>Lê Hữu</t>
  </si>
  <si>
    <t>Thành</t>
  </si>
  <si>
    <t>25/01/2000</t>
  </si>
  <si>
    <t>Thủy</t>
  </si>
  <si>
    <t>01/12/2000</t>
  </si>
  <si>
    <t>Thanh Hóa</t>
  </si>
  <si>
    <t>09/09/2000</t>
  </si>
  <si>
    <t xml:space="preserve">Đoàn Văn </t>
  </si>
  <si>
    <t>30/07/2000</t>
  </si>
  <si>
    <t>Bình Phước</t>
  </si>
  <si>
    <t>Hoàng Hữu</t>
  </si>
  <si>
    <t>Dân</t>
  </si>
  <si>
    <t>13/11/2000</t>
  </si>
  <si>
    <t>X08-15</t>
  </si>
  <si>
    <t>Xây dựng dân dụng và công nghiệp</t>
  </si>
  <si>
    <t>04/06/2000</t>
  </si>
  <si>
    <t>17/12/2000</t>
  </si>
  <si>
    <t>Hoàng Phú</t>
  </si>
  <si>
    <t>17/02/2000</t>
  </si>
  <si>
    <t>15/08/2000</t>
  </si>
  <si>
    <t>Hoàng Bá</t>
  </si>
  <si>
    <t>20/01/2000</t>
  </si>
  <si>
    <t>14/01/2000</t>
  </si>
  <si>
    <t>Đinh Khắc Tú</t>
  </si>
  <si>
    <t>Khang</t>
  </si>
  <si>
    <t>03/08/2000</t>
  </si>
  <si>
    <t>Phạm Trung</t>
  </si>
  <si>
    <t xml:space="preserve">Bùi Thị Bích </t>
  </si>
  <si>
    <t>Loan</t>
  </si>
  <si>
    <t>22/05/2000</t>
  </si>
  <si>
    <t>Nguyễn Dư</t>
  </si>
  <si>
    <t>30/10/2000</t>
  </si>
  <si>
    <t xml:space="preserve">Bùi Thị Thanh </t>
  </si>
  <si>
    <t>08/11/2000</t>
  </si>
  <si>
    <t xml:space="preserve">Vũ Thị Ngọc </t>
  </si>
  <si>
    <t>Mai</t>
  </si>
  <si>
    <t>20/05/2000</t>
  </si>
  <si>
    <t>Trần Hoài</t>
  </si>
  <si>
    <t>05/10/2000</t>
  </si>
  <si>
    <t>Nguyễn Thị Trang</t>
  </si>
  <si>
    <t>Nguyễn Bỉnh</t>
  </si>
  <si>
    <t>Sang</t>
  </si>
  <si>
    <t>05/8/2000</t>
  </si>
  <si>
    <t xml:space="preserve">Nguyễn Thị Thùy </t>
  </si>
  <si>
    <t>06/11/2000</t>
  </si>
  <si>
    <t>Phạm Thanh</t>
  </si>
  <si>
    <t>24/02/2000</t>
  </si>
  <si>
    <t>Đỗ Thu</t>
  </si>
  <si>
    <t>Tuyết</t>
  </si>
  <si>
    <t>02/02/1999</t>
  </si>
  <si>
    <t>Vang</t>
  </si>
  <si>
    <t>19/01/2000</t>
  </si>
  <si>
    <t>Lương Thị Vân</t>
  </si>
  <si>
    <t>K13-15</t>
  </si>
  <si>
    <t>Kế toán doanh nghiệp</t>
  </si>
  <si>
    <t>Phạm Thu</t>
  </si>
  <si>
    <t>09/04/1999</t>
  </si>
  <si>
    <t>Nguyễn Đăng</t>
  </si>
  <si>
    <t>15/02/2000</t>
  </si>
  <si>
    <t>Thái Bình</t>
  </si>
  <si>
    <t>02/11/2000</t>
  </si>
  <si>
    <t>Nguyễn Thị Thanh</t>
  </si>
  <si>
    <t>Hoa</t>
  </si>
  <si>
    <t>28/10/2000</t>
  </si>
  <si>
    <t>Hoàng Thị Xuân</t>
  </si>
  <si>
    <t>09/11/1999</t>
  </si>
  <si>
    <t xml:space="preserve">Huyền </t>
  </si>
  <si>
    <t>23/09/1999</t>
  </si>
  <si>
    <t>Đinh Thị Thu</t>
  </si>
  <si>
    <t>Hương</t>
  </si>
  <si>
    <t>29/09/1999</t>
  </si>
  <si>
    <t>Mơ</t>
  </si>
  <si>
    <t>31/01/1999</t>
  </si>
  <si>
    <t>Mai Thị</t>
  </si>
  <si>
    <t>06/09/1999</t>
  </si>
  <si>
    <t>Trần Phương</t>
  </si>
  <si>
    <t>04/10/1998</t>
  </si>
  <si>
    <t>Phượng</t>
  </si>
  <si>
    <t>25/11/1999</t>
  </si>
  <si>
    <t>Vũ Thị Bích</t>
  </si>
  <si>
    <t>27/07/1999</t>
  </si>
  <si>
    <t>Vui</t>
  </si>
  <si>
    <t>01/07/1999</t>
  </si>
  <si>
    <t>(Tổng số: 198 học sinh đạt tốt nghiệp)</t>
  </si>
  <si>
    <t>+ Giỏi: 1/198 HS=0,5%</t>
  </si>
  <si>
    <t>+ TB Khá: 125/198HS = 63,1%</t>
  </si>
  <si>
    <t>+ Khá: 43/198 HS= 21,7%</t>
  </si>
  <si>
    <t>+ Trung bình: 29/198HS = 14,7%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</si>
</sst>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000"/>
    <numFmt numFmtId="174" formatCode="0.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/mm/yyyy;@"/>
    <numFmt numFmtId="181" formatCode="0.00000"/>
    <numFmt numFmtId="182" formatCode="[$-409]dddd\,\ mmmm\ dd\,\ yyyy"/>
    <numFmt numFmtId="183" formatCode="&quot;Rp&quot;#,##0_);\(&quot;Rp&quot;#,##0\)"/>
    <numFmt numFmtId="184" formatCode="&quot;Rp&quot;#,##0_);[Red]\(&quot;Rp&quot;#,##0\)"/>
    <numFmt numFmtId="185" formatCode="&quot;Rp&quot;#,##0.00_);\(&quot;Rp&quot;#,##0.00\)"/>
    <numFmt numFmtId="186" formatCode="&quot;Rp&quot;#,##0.00_);[Red]\(&quot;Rp&quot;#,##0.00\)"/>
    <numFmt numFmtId="187" formatCode="_(&quot;Rp&quot;* #,##0_);_(&quot;Rp&quot;* \(#,##0\);_(&quot;Rp&quot;* &quot;-&quot;_);_(@_)"/>
    <numFmt numFmtId="188" formatCode="_(&quot;Rp&quot;* #,##0.00_);_(&quot;Rp&quot;* \(#,##0.00\);_(&quot;Rp&quot;* &quot;-&quot;??_);_(@_)"/>
    <numFmt numFmtId="189" formatCode="mmm\-yyyy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fl&quot;\ #,##0_-;&quot;fl&quot;\ #,##0\-"/>
    <numFmt numFmtId="199" formatCode="&quot;fl&quot;\ #,##0_-;[Red]&quot;fl&quot;\ #,##0\-"/>
    <numFmt numFmtId="200" formatCode="&quot;fl&quot;\ #,##0.00_-;&quot;fl&quot;\ #,##0.00\-"/>
    <numFmt numFmtId="201" formatCode="&quot;fl&quot;\ #,##0.00_-;[Red]&quot;fl&quot;\ #,##0.00\-"/>
    <numFmt numFmtId="202" formatCode="_-&quot;fl&quot;\ * #,##0_-;_-&quot;fl&quot;\ * #,##0\-;_-&quot;fl&quot;\ * &quot;-&quot;_-;_-@_-"/>
    <numFmt numFmtId="203" formatCode="_-* #,##0_-;_-* #,##0\-;_-* &quot;-&quot;_-;_-@_-"/>
    <numFmt numFmtId="204" formatCode="_-&quot;fl&quot;\ * #,##0.00_-;_-&quot;fl&quot;\ * #,##0.00\-;_-&quot;fl&quot;\ * &quot;-&quot;??_-;_-@_-"/>
    <numFmt numFmtId="205" formatCode="_-* #,##0.00_-;_-* #,##0.00\-;_-* &quot;-&quot;??_-;_-@_-"/>
    <numFmt numFmtId="206" formatCode="_-* #,##0\ _F_B_-;\-* #,##0\ _F_B_-;_-* &quot;-&quot;??\ _F_B_-;_-@_-"/>
    <numFmt numFmtId="207" formatCode="_(* #,##0_);_(* \(#,##0\);_(* &quot;-&quot;??_);_(@_)"/>
    <numFmt numFmtId="208" formatCode="#,##0\ &quot;$&quot;_);[Red]\(#,##0\ &quot;$&quot;\)"/>
    <numFmt numFmtId="209" formatCode="#,##0.0000000"/>
    <numFmt numFmtId="210" formatCode="&quot;R&quot;\ #,##0;[Red]&quot;R&quot;\ \-#,##0"/>
    <numFmt numFmtId="211" formatCode="&quot;\&quot;#,##0;[Red]&quot;\&quot;\-#,##0"/>
    <numFmt numFmtId="212" formatCode="&quot;\&quot;#,##0.00;[Red]&quot;\&quot;\-#,##0.00"/>
    <numFmt numFmtId="213" formatCode="_-* #,##0.0\ _F_B_-;\-* #,##0.0\ _F_B_-;_-* &quot;-&quot;??\ _F_B_-;_-@_-"/>
    <numFmt numFmtId="214" formatCode="_-* #,##0.00\ _F_B_-;\-* #,##0.00\ _F_B_-;_-* &quot;-&quot;??\ _F_B_-;_-@_-"/>
    <numFmt numFmtId="215" formatCode="_-* #,##0.000\ _F_B_-;\-* #,##0.000\ _F_B_-;_-* &quot;-&quot;??\ _F_B_-;_-@_-"/>
    <numFmt numFmtId="216" formatCode="0.000000"/>
    <numFmt numFmtId="217" formatCode="[$-413]dddd\ d\ mmmm\ yyyy"/>
    <numFmt numFmtId="218" formatCode="mm/dd/yy;@"/>
    <numFmt numFmtId="219" formatCode="#,##0.0000"/>
  </numFmts>
  <fonts count="42">
    <font>
      <sz val="10"/>
      <name val="Arial"/>
      <family val="0"/>
    </font>
    <font>
      <sz val="10"/>
      <name val=".VnTimeH"/>
      <family val="2"/>
    </font>
    <font>
      <sz val="11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.VnTime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u val="single"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2" fillId="0" borderId="0">
      <alignment/>
      <protection/>
    </xf>
    <xf numFmtId="210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12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0" fontId="34" fillId="0" borderId="0">
      <alignment/>
      <protection/>
    </xf>
  </cellStyleXfs>
  <cellXfs count="132">
    <xf numFmtId="0" fontId="0" fillId="0" borderId="0" xfId="0" applyAlignment="1">
      <alignment/>
    </xf>
    <xf numFmtId="174" fontId="28" fillId="24" borderId="10" xfId="0" applyNumberFormat="1" applyFont="1" applyFill="1" applyBorder="1" applyAlignment="1">
      <alignment horizontal="center" vertical="center"/>
    </xf>
    <xf numFmtId="0" fontId="24" fillId="0" borderId="11" xfId="63" applyFont="1" applyFill="1" applyBorder="1" applyAlignment="1">
      <alignment horizontal="left" vertical="center"/>
      <protection/>
    </xf>
    <xf numFmtId="0" fontId="24" fillId="0" borderId="12" xfId="63" applyFont="1" applyFill="1" applyBorder="1" applyAlignment="1">
      <alignment vertical="center"/>
      <protection/>
    </xf>
    <xf numFmtId="174" fontId="2" fillId="0" borderId="10" xfId="63" applyNumberFormat="1" applyFont="1" applyBorder="1" applyAlignment="1">
      <alignment horizontal="center" vertical="center"/>
      <protection/>
    </xf>
    <xf numFmtId="175" fontId="2" fillId="0" borderId="10" xfId="63" applyNumberFormat="1" applyFont="1" applyFill="1" applyBorder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63" applyFont="1" applyBorder="1" applyAlignment="1">
      <alignment horizontal="center" vertical="center"/>
      <protection/>
    </xf>
    <xf numFmtId="0" fontId="22" fillId="0" borderId="0" xfId="62" applyFont="1">
      <alignment/>
      <protection/>
    </xf>
    <xf numFmtId="0" fontId="26" fillId="0" borderId="0" xfId="62" applyFont="1" applyAlignment="1">
      <alignment/>
      <protection/>
    </xf>
    <xf numFmtId="0" fontId="25" fillId="0" borderId="0" xfId="62" applyFont="1" applyAlignment="1">
      <alignment/>
      <protection/>
    </xf>
    <xf numFmtId="0" fontId="25" fillId="0" borderId="0" xfId="62" applyFont="1" applyAlignment="1">
      <alignment horizontal="center"/>
      <protection/>
    </xf>
    <xf numFmtId="0" fontId="37" fillId="0" borderId="0" xfId="62" applyFont="1" applyAlignment="1">
      <alignment horizontal="right"/>
      <protection/>
    </xf>
    <xf numFmtId="0" fontId="29" fillId="0" borderId="0" xfId="62" applyFont="1" applyBorder="1" applyAlignment="1">
      <alignment horizontal="center" vertical="center" wrapText="1"/>
      <protection/>
    </xf>
    <xf numFmtId="0" fontId="37" fillId="0" borderId="0" xfId="62" applyFont="1" applyBorder="1" applyAlignment="1">
      <alignment vertical="center" wrapText="1"/>
      <protection/>
    </xf>
    <xf numFmtId="0" fontId="35" fillId="0" borderId="13" xfId="62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/>
      <protection/>
    </xf>
    <xf numFmtId="174" fontId="23" fillId="24" borderId="10" xfId="62" applyNumberFormat="1" applyFont="1" applyFill="1" applyBorder="1" applyAlignment="1">
      <alignment horizontal="center" vertical="center" wrapText="1"/>
      <protection/>
    </xf>
    <xf numFmtId="175" fontId="23" fillId="24" borderId="10" xfId="62" applyNumberFormat="1" applyFont="1" applyFill="1" applyBorder="1" applyAlignment="1">
      <alignment horizontal="center" vertical="center" wrapText="1"/>
      <protection/>
    </xf>
    <xf numFmtId="175" fontId="23" fillId="0" borderId="10" xfId="64" applyNumberFormat="1" applyFont="1" applyFill="1" applyBorder="1" applyAlignment="1" applyProtection="1">
      <alignment horizontal="center" vertical="center"/>
      <protection/>
    </xf>
    <xf numFmtId="0" fontId="39" fillId="0" borderId="0" xfId="62" applyFont="1">
      <alignment/>
      <protection/>
    </xf>
    <xf numFmtId="0" fontId="37" fillId="0" borderId="0" xfId="62" applyFont="1" applyAlignment="1">
      <alignment/>
      <protection/>
    </xf>
    <xf numFmtId="0" fontId="22" fillId="0" borderId="0" xfId="62" applyFont="1" applyAlignment="1">
      <alignment horizontal="center"/>
      <protection/>
    </xf>
    <xf numFmtId="0" fontId="23" fillId="0" borderId="11" xfId="62" applyFont="1" applyFill="1" applyBorder="1" applyAlignment="1">
      <alignment vertical="center" wrapText="1"/>
      <protection/>
    </xf>
    <xf numFmtId="0" fontId="23" fillId="0" borderId="12" xfId="62" applyFont="1" applyFill="1" applyBorder="1" applyAlignment="1">
      <alignment vertical="center" wrapText="1"/>
      <protection/>
    </xf>
    <xf numFmtId="14" fontId="23" fillId="0" borderId="10" xfId="62" applyNumberFormat="1" applyFont="1" applyFill="1" applyBorder="1" applyAlignment="1">
      <alignment horizontal="center" vertical="center" wrapText="1"/>
      <protection/>
    </xf>
    <xf numFmtId="0" fontId="23" fillId="24" borderId="10" xfId="62" applyFont="1" applyFill="1" applyBorder="1" applyAlignment="1">
      <alignment horizontal="center" vertical="center" wrapText="1"/>
      <protection/>
    </xf>
    <xf numFmtId="0" fontId="23" fillId="0" borderId="10" xfId="62" applyFont="1" applyFill="1" applyBorder="1" applyAlignment="1">
      <alignment horizontal="center" vertical="center" wrapText="1"/>
      <protection/>
    </xf>
    <xf numFmtId="0" fontId="23" fillId="0" borderId="11" xfId="63" applyFont="1" applyFill="1" applyBorder="1" applyAlignment="1">
      <alignment horizontal="left" vertical="center"/>
      <protection/>
    </xf>
    <xf numFmtId="0" fontId="23" fillId="0" borderId="12" xfId="63" applyFont="1" applyFill="1" applyBorder="1" applyAlignment="1">
      <alignment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3" fillId="0" borderId="10" xfId="63" applyFont="1" applyBorder="1" applyAlignment="1">
      <alignment horizontal="center" vertical="center"/>
      <protection/>
    </xf>
    <xf numFmtId="14" fontId="23" fillId="0" borderId="10" xfId="63" applyNumberFormat="1" applyFont="1" applyFill="1" applyBorder="1" applyAlignment="1">
      <alignment horizontal="center" vertical="center"/>
      <protection/>
    </xf>
    <xf numFmtId="49" fontId="23" fillId="0" borderId="10" xfId="62" applyNumberFormat="1" applyFont="1" applyFill="1" applyBorder="1" applyAlignment="1">
      <alignment horizontal="center" vertical="center" wrapText="1"/>
      <protection/>
    </xf>
    <xf numFmtId="0" fontId="40" fillId="0" borderId="0" xfId="62" applyFont="1">
      <alignment/>
      <protection/>
    </xf>
    <xf numFmtId="174" fontId="26" fillId="24" borderId="10" xfId="0" applyNumberFormat="1" applyFont="1" applyFill="1" applyBorder="1" applyAlignment="1">
      <alignment horizontal="center" vertical="center"/>
    </xf>
    <xf numFmtId="174" fontId="26" fillId="24" borderId="10" xfId="62" applyNumberFormat="1" applyFont="1" applyFill="1" applyBorder="1" applyAlignment="1">
      <alignment horizontal="center" vertical="center"/>
      <protection/>
    </xf>
    <xf numFmtId="0" fontId="27" fillId="0" borderId="0" xfId="62" applyFont="1" applyAlignment="1">
      <alignment horizont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175" fontId="22" fillId="0" borderId="0" xfId="62" applyNumberFormat="1" applyFont="1">
      <alignment/>
      <protection/>
    </xf>
    <xf numFmtId="0" fontId="24" fillId="0" borderId="0" xfId="62" applyFont="1" applyAlignment="1">
      <alignment horizontal="center"/>
      <protection/>
    </xf>
    <xf numFmtId="0" fontId="24" fillId="0" borderId="0" xfId="62" applyFont="1" applyBorder="1" applyAlignment="1" quotePrefix="1">
      <alignment/>
      <protection/>
    </xf>
    <xf numFmtId="175" fontId="23" fillId="24" borderId="10" xfId="0" applyNumberFormat="1" applyFont="1" applyFill="1" applyBorder="1" applyAlignment="1">
      <alignment horizontal="center" vertical="center"/>
    </xf>
    <xf numFmtId="175" fontId="23" fillId="24" borderId="10" xfId="0" applyNumberFormat="1" applyFont="1" applyFill="1" applyBorder="1" applyAlignment="1">
      <alignment horizontal="center" vertical="center" wrapText="1"/>
    </xf>
    <xf numFmtId="0" fontId="26" fillId="0" borderId="0" xfId="62" applyFont="1" applyAlignment="1">
      <alignment horizontal="center"/>
      <protection/>
    </xf>
    <xf numFmtId="0" fontId="23" fillId="0" borderId="10" xfId="62" applyFont="1" applyBorder="1" applyAlignment="1">
      <alignment vertical="center" wrapText="1"/>
      <protection/>
    </xf>
    <xf numFmtId="0" fontId="36" fillId="0" borderId="13" xfId="62" applyFont="1" applyBorder="1" applyAlignment="1">
      <alignment horizontal="center" vertical="center"/>
      <protection/>
    </xf>
    <xf numFmtId="174" fontId="23" fillId="0" borderId="10" xfId="63" applyNumberFormat="1" applyFont="1" applyBorder="1" applyAlignment="1">
      <alignment horizontal="center" vertical="center"/>
      <protection/>
    </xf>
    <xf numFmtId="0" fontId="23" fillId="0" borderId="11" xfId="62" applyFont="1" applyBorder="1" applyAlignment="1">
      <alignment vertical="center"/>
      <protection/>
    </xf>
    <xf numFmtId="0" fontId="23" fillId="0" borderId="12" xfId="62" applyFont="1" applyBorder="1" applyAlignment="1">
      <alignment vertical="center"/>
      <protection/>
    </xf>
    <xf numFmtId="0" fontId="37" fillId="0" borderId="0" xfId="62" applyFont="1" applyBorder="1" applyAlignment="1">
      <alignment/>
      <protection/>
    </xf>
    <xf numFmtId="0" fontId="41" fillId="0" borderId="0" xfId="62" applyFont="1" applyBorder="1" applyAlignment="1">
      <alignment/>
      <protection/>
    </xf>
    <xf numFmtId="0" fontId="24" fillId="0" borderId="0" xfId="62" applyFont="1" applyBorder="1" applyAlignment="1">
      <alignment/>
      <protection/>
    </xf>
    <xf numFmtId="0" fontId="29" fillId="0" borderId="0" xfId="62" applyFont="1" applyBorder="1" applyAlignment="1">
      <alignment/>
      <protection/>
    </xf>
    <xf numFmtId="0" fontId="38" fillId="0" borderId="14" xfId="62" applyFont="1" applyBorder="1" applyAlignment="1">
      <alignment horizontal="center" vertical="center"/>
      <protection/>
    </xf>
    <xf numFmtId="0" fontId="38" fillId="0" borderId="15" xfId="62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4" fillId="0" borderId="10" xfId="62" applyFont="1" applyBorder="1" applyAlignment="1">
      <alignment horizontal="center" vertical="center"/>
      <protection/>
    </xf>
    <xf numFmtId="0" fontId="24" fillId="0" borderId="11" xfId="62" applyFont="1" applyFill="1" applyBorder="1" applyAlignment="1">
      <alignment vertical="center" wrapText="1"/>
      <protection/>
    </xf>
    <xf numFmtId="0" fontId="24" fillId="0" borderId="12" xfId="62" applyFont="1" applyFill="1" applyBorder="1" applyAlignment="1">
      <alignment vertical="center" wrapText="1"/>
      <protection/>
    </xf>
    <xf numFmtId="14" fontId="24" fillId="0" borderId="10" xfId="62" applyNumberFormat="1" applyFont="1" applyFill="1" applyBorder="1" applyAlignment="1">
      <alignment horizontal="center" vertical="center" wrapText="1"/>
      <protection/>
    </xf>
    <xf numFmtId="0" fontId="24" fillId="24" borderId="10" xfId="62" applyFont="1" applyFill="1" applyBorder="1" applyAlignment="1">
      <alignment horizontal="center" vertical="center" wrapText="1"/>
      <protection/>
    </xf>
    <xf numFmtId="174" fontId="24" fillId="24" borderId="10" xfId="62" applyNumberFormat="1" applyFont="1" applyFill="1" applyBorder="1" applyAlignment="1">
      <alignment horizontal="center" vertical="center" wrapText="1"/>
      <protection/>
    </xf>
    <xf numFmtId="175" fontId="24" fillId="24" borderId="10" xfId="62" applyNumberFormat="1" applyFont="1" applyFill="1" applyBorder="1" applyAlignment="1">
      <alignment horizontal="center" vertical="center" wrapText="1"/>
      <protection/>
    </xf>
    <xf numFmtId="175" fontId="28" fillId="24" borderId="10" xfId="62" applyNumberFormat="1" applyFont="1" applyFill="1" applyBorder="1" applyAlignment="1">
      <alignment horizontal="center" vertical="center" wrapText="1"/>
      <protection/>
    </xf>
    <xf numFmtId="175" fontId="28" fillId="24" borderId="10" xfId="62" applyNumberFormat="1" applyFont="1" applyFill="1" applyBorder="1" applyAlignment="1">
      <alignment horizontal="center" vertical="center"/>
      <protection/>
    </xf>
    <xf numFmtId="175" fontId="24" fillId="0" borderId="10" xfId="64" applyNumberFormat="1" applyFont="1" applyFill="1" applyBorder="1" applyAlignment="1" applyProtection="1">
      <alignment horizontal="center" vertical="center"/>
      <protection/>
    </xf>
    <xf numFmtId="0" fontId="24" fillId="0" borderId="10" xfId="62" applyFont="1" applyFill="1" applyBorder="1" applyAlignment="1">
      <alignment horizontal="center" vertical="center" wrapText="1"/>
      <protection/>
    </xf>
    <xf numFmtId="175" fontId="28" fillId="0" borderId="10" xfId="63" applyNumberFormat="1" applyFont="1" applyBorder="1" applyAlignment="1">
      <alignment horizontal="center" vertical="center"/>
      <protection/>
    </xf>
    <xf numFmtId="175" fontId="24" fillId="0" borderId="10" xfId="63" applyNumberFormat="1" applyFont="1" applyBorder="1" applyAlignment="1">
      <alignment horizontal="center" vertical="center"/>
      <protection/>
    </xf>
    <xf numFmtId="175" fontId="24" fillId="0" borderId="10" xfId="63" applyNumberFormat="1" applyFont="1" applyFill="1" applyBorder="1" applyAlignment="1">
      <alignment horizontal="center" vertical="center"/>
      <protection/>
    </xf>
    <xf numFmtId="14" fontId="24" fillId="0" borderId="10" xfId="63" applyNumberFormat="1" applyFont="1" applyFill="1" applyBorder="1" applyAlignment="1">
      <alignment horizontal="center" vertical="center"/>
      <protection/>
    </xf>
    <xf numFmtId="0" fontId="38" fillId="0" borderId="16" xfId="62" applyFont="1" applyBorder="1" applyAlignment="1">
      <alignment horizontal="center" vertical="center"/>
      <protection/>
    </xf>
    <xf numFmtId="0" fontId="38" fillId="0" borderId="17" xfId="62" applyFont="1" applyBorder="1" applyAlignment="1">
      <alignment horizontal="center" vertical="center"/>
      <protection/>
    </xf>
    <xf numFmtId="0" fontId="24" fillId="24" borderId="10" xfId="62" applyFont="1" applyFill="1" applyBorder="1" applyAlignment="1">
      <alignment horizontal="center" vertical="center"/>
      <protection/>
    </xf>
    <xf numFmtId="0" fontId="24" fillId="24" borderId="11" xfId="63" applyFont="1" applyFill="1" applyBorder="1" applyAlignment="1">
      <alignment horizontal="left" vertical="center"/>
      <protection/>
    </xf>
    <xf numFmtId="0" fontId="24" fillId="24" borderId="12" xfId="63" applyFont="1" applyFill="1" applyBorder="1" applyAlignment="1">
      <alignment vertical="center"/>
      <protection/>
    </xf>
    <xf numFmtId="14" fontId="24" fillId="24" borderId="10" xfId="63" applyNumberFormat="1" applyFont="1" applyFill="1" applyBorder="1" applyAlignment="1">
      <alignment horizontal="center" vertical="center"/>
      <protection/>
    </xf>
    <xf numFmtId="0" fontId="24" fillId="24" borderId="10" xfId="63" applyFont="1" applyFill="1" applyBorder="1" applyAlignment="1">
      <alignment horizontal="center" vertical="center"/>
      <protection/>
    </xf>
    <xf numFmtId="174" fontId="2" fillId="24" borderId="10" xfId="63" applyNumberFormat="1" applyFont="1" applyFill="1" applyBorder="1" applyAlignment="1">
      <alignment horizontal="center" vertical="center"/>
      <protection/>
    </xf>
    <xf numFmtId="175" fontId="2" fillId="24" borderId="10" xfId="63" applyNumberFormat="1" applyFont="1" applyFill="1" applyBorder="1" applyAlignment="1">
      <alignment horizontal="center" vertical="center"/>
      <protection/>
    </xf>
    <xf numFmtId="175" fontId="28" fillId="24" borderId="10" xfId="63" applyNumberFormat="1" applyFont="1" applyFill="1" applyBorder="1" applyAlignment="1">
      <alignment horizontal="center" vertical="center"/>
      <protection/>
    </xf>
    <xf numFmtId="175" fontId="24" fillId="24" borderId="10" xfId="63" applyNumberFormat="1" applyFont="1" applyFill="1" applyBorder="1" applyAlignment="1">
      <alignment horizontal="center" vertical="center"/>
      <protection/>
    </xf>
    <xf numFmtId="0" fontId="24" fillId="24" borderId="11" xfId="62" applyFont="1" applyFill="1" applyBorder="1" applyAlignment="1">
      <alignment vertical="center" wrapText="1"/>
      <protection/>
    </xf>
    <xf numFmtId="0" fontId="24" fillId="24" borderId="12" xfId="62" applyFont="1" applyFill="1" applyBorder="1" applyAlignment="1">
      <alignment vertical="center" wrapText="1"/>
      <protection/>
    </xf>
    <xf numFmtId="14" fontId="24" fillId="24" borderId="10" xfId="62" applyNumberFormat="1" applyFont="1" applyFill="1" applyBorder="1" applyAlignment="1">
      <alignment horizontal="center" vertical="center" wrapText="1"/>
      <protection/>
    </xf>
    <xf numFmtId="49" fontId="24" fillId="24" borderId="10" xfId="62" applyNumberFormat="1" applyFont="1" applyFill="1" applyBorder="1" applyAlignment="1">
      <alignment horizontal="center" vertical="center" wrapText="1"/>
      <protection/>
    </xf>
    <xf numFmtId="0" fontId="24" fillId="24" borderId="18" xfId="62" applyFont="1" applyFill="1" applyBorder="1" applyAlignment="1">
      <alignment vertical="center"/>
      <protection/>
    </xf>
    <xf numFmtId="0" fontId="24" fillId="24" borderId="18" xfId="62" applyFont="1" applyFill="1" applyBorder="1" applyAlignment="1">
      <alignment horizontal="left" vertical="center"/>
      <protection/>
    </xf>
    <xf numFmtId="14" fontId="24" fillId="24" borderId="10" xfId="62" applyNumberFormat="1" applyFont="1" applyFill="1" applyBorder="1" applyAlignment="1">
      <alignment horizontal="center"/>
      <protection/>
    </xf>
    <xf numFmtId="0" fontId="26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37" fillId="0" borderId="0" xfId="62" applyFont="1" applyAlignment="1">
      <alignment horizontal="center"/>
      <protection/>
    </xf>
    <xf numFmtId="0" fontId="37" fillId="0" borderId="0" xfId="62" applyFont="1" applyBorder="1" applyAlignment="1">
      <alignment horizontal="center" vertical="center" wrapText="1"/>
      <protection/>
    </xf>
    <xf numFmtId="0" fontId="35" fillId="0" borderId="19" xfId="62" applyFont="1" applyBorder="1" applyAlignment="1">
      <alignment horizontal="center" vertical="center" wrapText="1"/>
      <protection/>
    </xf>
    <xf numFmtId="0" fontId="35" fillId="0" borderId="13" xfId="62" applyFont="1" applyBorder="1" applyAlignment="1">
      <alignment horizontal="center" vertical="center"/>
      <protection/>
    </xf>
    <xf numFmtId="0" fontId="38" fillId="0" borderId="19" xfId="62" applyFont="1" applyBorder="1" applyAlignment="1">
      <alignment horizontal="center" vertical="center"/>
      <protection/>
    </xf>
    <xf numFmtId="0" fontId="38" fillId="0" borderId="20" xfId="62" applyFont="1" applyBorder="1" applyAlignment="1">
      <alignment horizontal="center" vertical="center"/>
      <protection/>
    </xf>
    <xf numFmtId="0" fontId="38" fillId="0" borderId="13" xfId="62" applyFont="1" applyBorder="1" applyAlignment="1">
      <alignment horizontal="center" vertical="center"/>
      <protection/>
    </xf>
    <xf numFmtId="0" fontId="38" fillId="0" borderId="21" xfId="62" applyFont="1" applyBorder="1" applyAlignment="1">
      <alignment horizontal="center" vertical="center"/>
      <protection/>
    </xf>
    <xf numFmtId="0" fontId="38" fillId="0" borderId="22" xfId="62" applyFont="1" applyBorder="1" applyAlignment="1">
      <alignment horizontal="center" vertical="center"/>
      <protection/>
    </xf>
    <xf numFmtId="0" fontId="27" fillId="0" borderId="0" xfId="62" applyFont="1" applyAlignment="1">
      <alignment horizontal="center" wrapText="1"/>
      <protection/>
    </xf>
    <xf numFmtId="0" fontId="35" fillId="0" borderId="20" xfId="62" applyFont="1" applyBorder="1" applyAlignment="1">
      <alignment horizontal="center" vertical="center" wrapText="1"/>
      <protection/>
    </xf>
    <xf numFmtId="0" fontId="35" fillId="0" borderId="13" xfId="62" applyFont="1" applyBorder="1" applyAlignment="1">
      <alignment horizontal="center" vertical="center" wrapText="1"/>
      <protection/>
    </xf>
    <xf numFmtId="0" fontId="38" fillId="0" borderId="19" xfId="62" applyFont="1" applyBorder="1" applyAlignment="1">
      <alignment horizontal="center" vertical="center" wrapText="1"/>
      <protection/>
    </xf>
    <xf numFmtId="0" fontId="38" fillId="0" borderId="20" xfId="62" applyFont="1" applyBorder="1" applyAlignment="1">
      <alignment horizontal="center" vertical="center" wrapText="1"/>
      <protection/>
    </xf>
    <xf numFmtId="0" fontId="38" fillId="0" borderId="13" xfId="62" applyFont="1" applyBorder="1" applyAlignment="1">
      <alignment horizontal="center" vertical="center" wrapText="1"/>
      <protection/>
    </xf>
    <xf numFmtId="0" fontId="35" fillId="0" borderId="11" xfId="62" applyFont="1" applyBorder="1" applyAlignment="1">
      <alignment horizontal="center" vertical="center"/>
      <protection/>
    </xf>
    <xf numFmtId="0" fontId="35" fillId="0" borderId="18" xfId="62" applyFont="1" applyBorder="1" applyAlignment="1">
      <alignment horizontal="center" vertical="center"/>
      <protection/>
    </xf>
    <xf numFmtId="0" fontId="35" fillId="0" borderId="12" xfId="62" applyFont="1" applyBorder="1" applyAlignment="1">
      <alignment horizontal="center" vertical="center"/>
      <protection/>
    </xf>
    <xf numFmtId="0" fontId="36" fillId="0" borderId="21" xfId="62" applyFont="1" applyBorder="1" applyAlignment="1">
      <alignment horizontal="center" vertical="center" wrapText="1"/>
      <protection/>
    </xf>
    <xf numFmtId="0" fontId="36" fillId="0" borderId="23" xfId="62" applyFont="1" applyBorder="1" applyAlignment="1">
      <alignment horizontal="center" vertical="center"/>
      <protection/>
    </xf>
    <xf numFmtId="0" fontId="36" fillId="0" borderId="22" xfId="62" applyFont="1" applyBorder="1" applyAlignment="1">
      <alignment horizontal="center" vertical="center"/>
      <protection/>
    </xf>
    <xf numFmtId="0" fontId="36" fillId="0" borderId="14" xfId="62" applyFont="1" applyBorder="1" applyAlignment="1">
      <alignment horizontal="center" vertical="center"/>
      <protection/>
    </xf>
    <xf numFmtId="0" fontId="36" fillId="0" borderId="24" xfId="62" applyFont="1" applyBorder="1" applyAlignment="1">
      <alignment horizontal="center" vertical="center"/>
      <protection/>
    </xf>
    <xf numFmtId="0" fontId="36" fillId="0" borderId="15" xfId="62" applyFont="1" applyBorder="1" applyAlignment="1">
      <alignment horizontal="center" vertical="center"/>
      <protection/>
    </xf>
    <xf numFmtId="0" fontId="27" fillId="0" borderId="0" xfId="62" applyFont="1" applyAlignment="1">
      <alignment horizontal="center"/>
      <protection/>
    </xf>
    <xf numFmtId="0" fontId="23" fillId="0" borderId="0" xfId="62" applyFont="1" applyAlignment="1">
      <alignment horizontal="center"/>
      <protection/>
    </xf>
    <xf numFmtId="0" fontId="37" fillId="0" borderId="23" xfId="62" applyFont="1" applyBorder="1" applyAlignment="1">
      <alignment horizontal="center" vertical="center"/>
      <protection/>
    </xf>
    <xf numFmtId="0" fontId="24" fillId="0" borderId="19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13" xfId="62" applyFont="1" applyBorder="1" applyAlignment="1">
      <alignment horizontal="center" vertical="center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20" xfId="62" applyFont="1" applyBorder="1" applyAlignment="1">
      <alignment horizontal="center" vertical="center" wrapText="1"/>
      <protection/>
    </xf>
    <xf numFmtId="0" fontId="24" fillId="0" borderId="13" xfId="62" applyFont="1" applyBorder="1" applyAlignment="1">
      <alignment horizontal="center" vertical="center" wrapText="1"/>
      <protection/>
    </xf>
    <xf numFmtId="0" fontId="24" fillId="0" borderId="10" xfId="62" applyFont="1" applyBorder="1" applyAlignment="1">
      <alignment horizontal="center" vertical="center" wrapText="1"/>
      <protection/>
    </xf>
    <xf numFmtId="0" fontId="24" fillId="0" borderId="10" xfId="62" applyFont="1" applyBorder="1" applyAlignment="1">
      <alignment horizontal="center" vertical="center"/>
      <protection/>
    </xf>
    <xf numFmtId="0" fontId="24" fillId="0" borderId="23" xfId="62" applyFont="1" applyBorder="1" applyAlignment="1">
      <alignment horizontal="center" vertical="center"/>
      <protection/>
    </xf>
    <xf numFmtId="0" fontId="36" fillId="0" borderId="11" xfId="62" applyFont="1" applyBorder="1" applyAlignment="1">
      <alignment horizontal="center" vertical="center"/>
      <protection/>
    </xf>
    <xf numFmtId="0" fontId="36" fillId="0" borderId="18" xfId="62" applyFont="1" applyBorder="1" applyAlignment="1">
      <alignment horizontal="center" vertical="center"/>
      <protection/>
    </xf>
    <xf numFmtId="0" fontId="36" fillId="0" borderId="12" xfId="62" applyFont="1" applyBorder="1" applyAlignment="1">
      <alignment horizontal="center" vertic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danh sách đủ điều kiện dự thi va tốt nghiệp đ61, 62, 63, 64, 65, 66, KCT05" xfId="62"/>
    <cellStyle name="Normal_Danh sach HS DKDTTN khoa  (VANHOA2)" xfId="63"/>
    <cellStyle name="Normal_Danh sach HS DKDTTN khoa 9 dot 2 chuẩn ngay 28 thang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똿뗦먛귟 [0.00]_PRODUCT DETAIL Q1" xfId="71"/>
    <cellStyle name="똿뗦먛귟_PRODUCT DETAIL Q1" xfId="72"/>
    <cellStyle name="믅됞 [0.00]_PRODUCT DETAIL Q1" xfId="73"/>
    <cellStyle name="믅됞_PRODUCT DETAIL Q1" xfId="74"/>
    <cellStyle name="백분율_HOBONG" xfId="75"/>
    <cellStyle name="뷭?_BOOKSHIP" xfId="76"/>
    <cellStyle name="콤마 [0]_1202" xfId="77"/>
    <cellStyle name="콤마_1202" xfId="78"/>
    <cellStyle name="통화 [0]_1202" xfId="79"/>
    <cellStyle name="통화_1202" xfId="80"/>
    <cellStyle name="표준_(정보부문)월별인원계획" xfId="81"/>
  </cellStyles>
  <dxfs count="26"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/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1</xdr:col>
      <xdr:colOff>847725</xdr:colOff>
      <xdr:row>9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76225" y="21812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9</xdr:row>
      <xdr:rowOff>0</xdr:rowOff>
    </xdr:from>
    <xdr:to>
      <xdr:col>1</xdr:col>
      <xdr:colOff>923925</xdr:colOff>
      <xdr:row>9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95400" y="218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847725</xdr:colOff>
      <xdr:row>9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76225" y="21812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9</xdr:row>
      <xdr:rowOff>0</xdr:rowOff>
    </xdr:from>
    <xdr:to>
      <xdr:col>1</xdr:col>
      <xdr:colOff>923925</xdr:colOff>
      <xdr:row>9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295400" y="218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847725</xdr:colOff>
      <xdr:row>9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276225" y="21812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9</xdr:row>
      <xdr:rowOff>0</xdr:rowOff>
    </xdr:from>
    <xdr:to>
      <xdr:col>1</xdr:col>
      <xdr:colOff>923925</xdr:colOff>
      <xdr:row>9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295400" y="218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838200</xdr:colOff>
      <xdr:row>9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266700" y="21812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9</xdr:row>
      <xdr:rowOff>0</xdr:rowOff>
    </xdr:from>
    <xdr:to>
      <xdr:col>1</xdr:col>
      <xdr:colOff>923925</xdr:colOff>
      <xdr:row>9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295400" y="218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9</xdr:row>
      <xdr:rowOff>0</xdr:rowOff>
    </xdr:from>
    <xdr:to>
      <xdr:col>1</xdr:col>
      <xdr:colOff>647700</xdr:colOff>
      <xdr:row>9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23825" y="21812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9</xdr:row>
      <xdr:rowOff>0</xdr:rowOff>
    </xdr:from>
    <xdr:to>
      <xdr:col>1</xdr:col>
      <xdr:colOff>923925</xdr:colOff>
      <xdr:row>9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295400" y="218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876300</xdr:colOff>
      <xdr:row>9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304800" y="21812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9</xdr:row>
      <xdr:rowOff>0</xdr:rowOff>
    </xdr:from>
    <xdr:to>
      <xdr:col>1</xdr:col>
      <xdr:colOff>923925</xdr:colOff>
      <xdr:row>9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295400" y="218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9</xdr:row>
      <xdr:rowOff>0</xdr:rowOff>
    </xdr:from>
    <xdr:to>
      <xdr:col>1</xdr:col>
      <xdr:colOff>923925</xdr:colOff>
      <xdr:row>9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1295400" y="218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847725</xdr:colOff>
      <xdr:row>9</xdr:row>
      <xdr:rowOff>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276225" y="21812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9</xdr:row>
      <xdr:rowOff>0</xdr:rowOff>
    </xdr:from>
    <xdr:to>
      <xdr:col>1</xdr:col>
      <xdr:colOff>923925</xdr:colOff>
      <xdr:row>9</xdr:row>
      <xdr:rowOff>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1295400" y="218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847725</xdr:colOff>
      <xdr:row>9</xdr:row>
      <xdr:rowOff>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276225" y="21812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9</xdr:row>
      <xdr:rowOff>0</xdr:rowOff>
    </xdr:from>
    <xdr:to>
      <xdr:col>1</xdr:col>
      <xdr:colOff>923925</xdr:colOff>
      <xdr:row>9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295400" y="218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838200</xdr:colOff>
      <xdr:row>9</xdr:row>
      <xdr:rowOff>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266700" y="21812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9</xdr:row>
      <xdr:rowOff>0</xdr:rowOff>
    </xdr:from>
    <xdr:to>
      <xdr:col>1</xdr:col>
      <xdr:colOff>923925</xdr:colOff>
      <xdr:row>9</xdr:row>
      <xdr:rowOff>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1295400" y="218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9</xdr:row>
      <xdr:rowOff>0</xdr:rowOff>
    </xdr:from>
    <xdr:to>
      <xdr:col>1</xdr:col>
      <xdr:colOff>647700</xdr:colOff>
      <xdr:row>9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23825" y="21812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9</xdr:row>
      <xdr:rowOff>0</xdr:rowOff>
    </xdr:from>
    <xdr:to>
      <xdr:col>1</xdr:col>
      <xdr:colOff>923925</xdr:colOff>
      <xdr:row>9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1295400" y="218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876300</xdr:colOff>
      <xdr:row>9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304800" y="21812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9</xdr:row>
      <xdr:rowOff>0</xdr:rowOff>
    </xdr:from>
    <xdr:to>
      <xdr:col>1</xdr:col>
      <xdr:colOff>923925</xdr:colOff>
      <xdr:row>9</xdr:row>
      <xdr:rowOff>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1295400" y="218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9</xdr:row>
      <xdr:rowOff>0</xdr:rowOff>
    </xdr:from>
    <xdr:to>
      <xdr:col>1</xdr:col>
      <xdr:colOff>923925</xdr:colOff>
      <xdr:row>9</xdr:row>
      <xdr:rowOff>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1295400" y="218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9525</xdr:rowOff>
    </xdr:from>
    <xdr:to>
      <xdr:col>3</xdr:col>
      <xdr:colOff>485775</xdr:colOff>
      <xdr:row>3</xdr:row>
      <xdr:rowOff>9525</xdr:rowOff>
    </xdr:to>
    <xdr:sp>
      <xdr:nvSpPr>
        <xdr:cNvPr id="25" name="Line 25"/>
        <xdr:cNvSpPr>
          <a:spLocks/>
        </xdr:cNvSpPr>
      </xdr:nvSpPr>
      <xdr:spPr>
        <a:xfrm>
          <a:off x="276225" y="695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390525</xdr:colOff>
      <xdr:row>2</xdr:row>
      <xdr:rowOff>9525</xdr:rowOff>
    </xdr:from>
    <xdr:to>
      <xdr:col>15</xdr:col>
      <xdr:colOff>647700</xdr:colOff>
      <xdr:row>2</xdr:row>
      <xdr:rowOff>9525</xdr:rowOff>
    </xdr:to>
    <xdr:sp>
      <xdr:nvSpPr>
        <xdr:cNvPr id="26" name="Line 26"/>
        <xdr:cNvSpPr>
          <a:spLocks/>
        </xdr:cNvSpPr>
      </xdr:nvSpPr>
      <xdr:spPr>
        <a:xfrm>
          <a:off x="6896100" y="4762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1</xdr:col>
      <xdr:colOff>847725</xdr:colOff>
      <xdr:row>8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76225" y="1990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8</xdr:row>
      <xdr:rowOff>0</xdr:rowOff>
    </xdr:from>
    <xdr:to>
      <xdr:col>1</xdr:col>
      <xdr:colOff>923925</xdr:colOff>
      <xdr:row>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95400" y="199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847725</xdr:colOff>
      <xdr:row>8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76225" y="1990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8</xdr:row>
      <xdr:rowOff>0</xdr:rowOff>
    </xdr:from>
    <xdr:to>
      <xdr:col>1</xdr:col>
      <xdr:colOff>923925</xdr:colOff>
      <xdr:row>8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295400" y="199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847725</xdr:colOff>
      <xdr:row>8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276225" y="1990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8</xdr:row>
      <xdr:rowOff>0</xdr:rowOff>
    </xdr:from>
    <xdr:to>
      <xdr:col>1</xdr:col>
      <xdr:colOff>923925</xdr:colOff>
      <xdr:row>8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295400" y="199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838200</xdr:colOff>
      <xdr:row>8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266700" y="1990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8</xdr:row>
      <xdr:rowOff>0</xdr:rowOff>
    </xdr:from>
    <xdr:to>
      <xdr:col>1</xdr:col>
      <xdr:colOff>923925</xdr:colOff>
      <xdr:row>8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295400" y="199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8</xdr:row>
      <xdr:rowOff>0</xdr:rowOff>
    </xdr:from>
    <xdr:to>
      <xdr:col>1</xdr:col>
      <xdr:colOff>647700</xdr:colOff>
      <xdr:row>8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23825" y="19907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8</xdr:row>
      <xdr:rowOff>0</xdr:rowOff>
    </xdr:from>
    <xdr:to>
      <xdr:col>1</xdr:col>
      <xdr:colOff>923925</xdr:colOff>
      <xdr:row>8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295400" y="199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876300</xdr:colOff>
      <xdr:row>8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304800" y="1990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8</xdr:row>
      <xdr:rowOff>0</xdr:rowOff>
    </xdr:from>
    <xdr:to>
      <xdr:col>1</xdr:col>
      <xdr:colOff>923925</xdr:colOff>
      <xdr:row>8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295400" y="199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8</xdr:row>
      <xdr:rowOff>0</xdr:rowOff>
    </xdr:from>
    <xdr:to>
      <xdr:col>1</xdr:col>
      <xdr:colOff>923925</xdr:colOff>
      <xdr:row>8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1295400" y="199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847725</xdr:colOff>
      <xdr:row>8</xdr:row>
      <xdr:rowOff>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276225" y="1990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8</xdr:row>
      <xdr:rowOff>0</xdr:rowOff>
    </xdr:from>
    <xdr:to>
      <xdr:col>1</xdr:col>
      <xdr:colOff>923925</xdr:colOff>
      <xdr:row>8</xdr:row>
      <xdr:rowOff>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1295400" y="199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847725</xdr:colOff>
      <xdr:row>8</xdr:row>
      <xdr:rowOff>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276225" y="1990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8</xdr:row>
      <xdr:rowOff>0</xdr:rowOff>
    </xdr:from>
    <xdr:to>
      <xdr:col>1</xdr:col>
      <xdr:colOff>923925</xdr:colOff>
      <xdr:row>8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295400" y="199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838200</xdr:colOff>
      <xdr:row>8</xdr:row>
      <xdr:rowOff>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266700" y="1990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8</xdr:row>
      <xdr:rowOff>0</xdr:rowOff>
    </xdr:from>
    <xdr:to>
      <xdr:col>1</xdr:col>
      <xdr:colOff>923925</xdr:colOff>
      <xdr:row>8</xdr:row>
      <xdr:rowOff>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1295400" y="199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8</xdr:row>
      <xdr:rowOff>0</xdr:rowOff>
    </xdr:from>
    <xdr:to>
      <xdr:col>1</xdr:col>
      <xdr:colOff>647700</xdr:colOff>
      <xdr:row>8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23825" y="19907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8</xdr:row>
      <xdr:rowOff>0</xdr:rowOff>
    </xdr:from>
    <xdr:to>
      <xdr:col>1</xdr:col>
      <xdr:colOff>923925</xdr:colOff>
      <xdr:row>8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1295400" y="199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876300</xdr:colOff>
      <xdr:row>8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304800" y="1990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8</xdr:row>
      <xdr:rowOff>0</xdr:rowOff>
    </xdr:from>
    <xdr:to>
      <xdr:col>1</xdr:col>
      <xdr:colOff>923925</xdr:colOff>
      <xdr:row>8</xdr:row>
      <xdr:rowOff>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1295400" y="199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8</xdr:row>
      <xdr:rowOff>0</xdr:rowOff>
    </xdr:from>
    <xdr:to>
      <xdr:col>1</xdr:col>
      <xdr:colOff>923925</xdr:colOff>
      <xdr:row>8</xdr:row>
      <xdr:rowOff>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1295400" y="199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9525</xdr:rowOff>
    </xdr:from>
    <xdr:to>
      <xdr:col>3</xdr:col>
      <xdr:colOff>485775</xdr:colOff>
      <xdr:row>3</xdr:row>
      <xdr:rowOff>9525</xdr:rowOff>
    </xdr:to>
    <xdr:sp>
      <xdr:nvSpPr>
        <xdr:cNvPr id="25" name="Line 25"/>
        <xdr:cNvSpPr>
          <a:spLocks/>
        </xdr:cNvSpPr>
      </xdr:nvSpPr>
      <xdr:spPr>
        <a:xfrm>
          <a:off x="276225" y="695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390525</xdr:colOff>
      <xdr:row>2</xdr:row>
      <xdr:rowOff>9525</xdr:rowOff>
    </xdr:from>
    <xdr:to>
      <xdr:col>15</xdr:col>
      <xdr:colOff>647700</xdr:colOff>
      <xdr:row>2</xdr:row>
      <xdr:rowOff>9525</xdr:rowOff>
    </xdr:to>
    <xdr:sp>
      <xdr:nvSpPr>
        <xdr:cNvPr id="26" name="Line 26"/>
        <xdr:cNvSpPr>
          <a:spLocks/>
        </xdr:cNvSpPr>
      </xdr:nvSpPr>
      <xdr:spPr>
        <a:xfrm>
          <a:off x="6896100" y="4762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1</xdr:col>
      <xdr:colOff>847725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22860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049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847725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22860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049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847725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22860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049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838200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6700" y="22860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049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9</xdr:row>
      <xdr:rowOff>0</xdr:rowOff>
    </xdr:from>
    <xdr:to>
      <xdr:col>1</xdr:col>
      <xdr:colOff>647700</xdr:colOff>
      <xdr:row>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23825" y="22860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3049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876300</xdr:colOff>
      <xdr:row>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04800" y="22860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3049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049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847725</xdr:colOff>
      <xdr:row>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76225" y="22860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3049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847725</xdr:colOff>
      <xdr:row>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76225" y="22860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049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838200</xdr:colOff>
      <xdr:row>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66700" y="22860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3049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9</xdr:row>
      <xdr:rowOff>0</xdr:rowOff>
    </xdr:from>
    <xdr:to>
      <xdr:col>1</xdr:col>
      <xdr:colOff>647700</xdr:colOff>
      <xdr:row>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23825" y="22860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3049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876300</xdr:colOff>
      <xdr:row>9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304800" y="22860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3049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0</xdr:rowOff>
    </xdr:from>
    <xdr:to>
      <xdr:col>1</xdr:col>
      <xdr:colOff>923925</xdr:colOff>
      <xdr:row>9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04925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</xdr:row>
      <xdr:rowOff>9525</xdr:rowOff>
    </xdr:from>
    <xdr:to>
      <xdr:col>4</xdr:col>
      <xdr:colOff>123825</xdr:colOff>
      <xdr:row>3</xdr:row>
      <xdr:rowOff>9525</xdr:rowOff>
    </xdr:to>
    <xdr:sp>
      <xdr:nvSpPr>
        <xdr:cNvPr id="25" name="Line 25"/>
        <xdr:cNvSpPr>
          <a:spLocks/>
        </xdr:cNvSpPr>
      </xdr:nvSpPr>
      <xdr:spPr>
        <a:xfrm>
          <a:off x="552450" y="6953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2</xdr:row>
      <xdr:rowOff>9525</xdr:rowOff>
    </xdr:from>
    <xdr:to>
      <xdr:col>16</xdr:col>
      <xdr:colOff>66675</xdr:colOff>
      <xdr:row>2</xdr:row>
      <xdr:rowOff>9525</xdr:rowOff>
    </xdr:to>
    <xdr:sp>
      <xdr:nvSpPr>
        <xdr:cNvPr id="26" name="Line 26"/>
        <xdr:cNvSpPr>
          <a:spLocks/>
        </xdr:cNvSpPr>
      </xdr:nvSpPr>
      <xdr:spPr>
        <a:xfrm>
          <a:off x="6181725" y="4762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(15-11-2001)%20Sua%20doi%20KC%20cau\hnhung\HCM\phong%20nen\DT-THL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ich\bichdat\bich%20dt\Hs%20dao%20tao\TCN\khoa43\diem%20khoa%2043\&#272;N67\DN67%20ca%20khoa%20ngay%2012%20tha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n67 (2)"/>
      <sheetName val="Dn671 ky i 2015 - 2016"/>
      <sheetName val="Dn67 ky 2 2015 - 2016"/>
      <sheetName val="Dn67 ca nam 2015 - 2016 (2)"/>
      <sheetName val="HL Lần 1"/>
      <sheetName val="hl Dn67 ca nam 2015 - 2016 (3)"/>
      <sheetName val="Dn67 ky 3 2016 - 2017 "/>
      <sheetName val="KQ sau HL"/>
      <sheetName val="Dn67 ky 4 2016 - 2017 "/>
      <sheetName val="HL,Tl kỳ 4"/>
      <sheetName val="Tổng kết năm 2"/>
      <sheetName val="Tổng hợp HL,TL"/>
      <sheetName val="Tổng kết kì 3+4"/>
      <sheetName val="Tổng kết ca nam 1"/>
      <sheetName val="Tổng kết ca nam"/>
      <sheetName val="Tổng kết ca nam nhap"/>
      <sheetName val="DN67bo 4 mon TT"/>
      <sheetName val="Tong hop KQtat ca (3)"/>
      <sheetName val="KQTN ĐN67"/>
      <sheetName val="KQTN ĐN68"/>
      <sheetName val="KQTN Đ69"/>
      <sheetName val="DS TN khoa 43"/>
      <sheetName val="DS k TN khoa 43 "/>
      <sheetName val="Du DK TC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96"/>
  <sheetViews>
    <sheetView zoomScalePageLayoutView="0" workbookViewId="0" topLeftCell="A70">
      <selection activeCell="J91" sqref="J91"/>
    </sheetView>
  </sheetViews>
  <sheetFormatPr defaultColWidth="9.140625" defaultRowHeight="12.75"/>
  <cols>
    <col min="1" max="1" width="4.00390625" style="8" customWidth="1"/>
    <col min="2" max="2" width="15.421875" style="8" customWidth="1"/>
    <col min="3" max="3" width="8.28125" style="8" customWidth="1"/>
    <col min="4" max="4" width="11.421875" style="22" customWidth="1"/>
    <col min="5" max="5" width="10.57421875" style="8" customWidth="1"/>
    <col min="6" max="8" width="5.7109375" style="8" customWidth="1"/>
    <col min="9" max="9" width="6.28125" style="8" customWidth="1"/>
    <col min="10" max="12" width="5.7109375" style="8" customWidth="1"/>
    <col min="13" max="13" width="7.28125" style="8" customWidth="1"/>
    <col min="14" max="14" width="10.57421875" style="8" customWidth="1"/>
    <col min="15" max="15" width="7.8515625" style="8" customWidth="1"/>
    <col min="16" max="16" width="11.7109375" style="8" customWidth="1"/>
    <col min="17" max="16384" width="9.140625" style="8" customWidth="1"/>
  </cols>
  <sheetData>
    <row r="1" spans="1:17" ht="18" customHeight="1">
      <c r="A1" s="118" t="s">
        <v>77</v>
      </c>
      <c r="B1" s="118"/>
      <c r="C1" s="118"/>
      <c r="D1" s="118"/>
      <c r="J1" s="9"/>
      <c r="K1" s="9"/>
      <c r="L1" s="9"/>
      <c r="M1" s="91" t="s">
        <v>60</v>
      </c>
      <c r="N1" s="91"/>
      <c r="O1" s="91"/>
      <c r="P1" s="91"/>
      <c r="Q1" s="91"/>
    </row>
    <row r="2" spans="1:17" ht="18.75" customHeight="1">
      <c r="A2" s="91" t="s">
        <v>59</v>
      </c>
      <c r="B2" s="91"/>
      <c r="C2" s="91"/>
      <c r="D2" s="91"/>
      <c r="J2" s="10"/>
      <c r="K2" s="10"/>
      <c r="L2" s="10"/>
      <c r="M2" s="92" t="s">
        <v>62</v>
      </c>
      <c r="N2" s="92"/>
      <c r="O2" s="92"/>
      <c r="P2" s="92"/>
      <c r="Q2" s="92"/>
    </row>
    <row r="3" spans="1:17" ht="17.25" customHeight="1">
      <c r="A3" s="91" t="s">
        <v>61</v>
      </c>
      <c r="B3" s="91"/>
      <c r="C3" s="91"/>
      <c r="D3" s="91"/>
      <c r="M3" s="12"/>
      <c r="N3" s="12"/>
      <c r="O3" s="12"/>
      <c r="P3" s="12"/>
      <c r="Q3" s="12"/>
    </row>
    <row r="4" spans="1:17" ht="38.25" customHeight="1">
      <c r="A4" s="102" t="s">
        <v>214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15" customHeight="1">
      <c r="A5" s="37"/>
      <c r="B5" s="117" t="s">
        <v>215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ht="21" customHeight="1">
      <c r="A6" s="102" t="s">
        <v>216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17" ht="19.5" customHeight="1">
      <c r="A7" s="94" t="s">
        <v>78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ht="4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</row>
    <row r="9" spans="1:17" ht="19.5" customHeight="1">
      <c r="A9" s="97" t="s">
        <v>32</v>
      </c>
      <c r="B9" s="100" t="s">
        <v>38</v>
      </c>
      <c r="C9" s="101"/>
      <c r="D9" s="97" t="s">
        <v>39</v>
      </c>
      <c r="E9" s="97" t="s">
        <v>40</v>
      </c>
      <c r="F9" s="111" t="s">
        <v>226</v>
      </c>
      <c r="G9" s="112"/>
      <c r="H9" s="113"/>
      <c r="I9" s="95" t="s">
        <v>227</v>
      </c>
      <c r="J9" s="108" t="s">
        <v>217</v>
      </c>
      <c r="K9" s="109"/>
      <c r="L9" s="110"/>
      <c r="M9" s="95" t="s">
        <v>43</v>
      </c>
      <c r="N9" s="95" t="s">
        <v>212</v>
      </c>
      <c r="O9" s="105" t="s">
        <v>79</v>
      </c>
      <c r="P9" s="105" t="s">
        <v>80</v>
      </c>
      <c r="Q9" s="97" t="s">
        <v>35</v>
      </c>
    </row>
    <row r="10" spans="1:17" ht="18.75" customHeight="1">
      <c r="A10" s="98"/>
      <c r="B10" s="73"/>
      <c r="C10" s="74"/>
      <c r="D10" s="98"/>
      <c r="E10" s="98"/>
      <c r="F10" s="114"/>
      <c r="G10" s="115"/>
      <c r="H10" s="116"/>
      <c r="I10" s="96"/>
      <c r="J10" s="15" t="s">
        <v>69</v>
      </c>
      <c r="K10" s="15" t="s">
        <v>36</v>
      </c>
      <c r="L10" s="95" t="s">
        <v>218</v>
      </c>
      <c r="M10" s="103"/>
      <c r="N10" s="103"/>
      <c r="O10" s="106"/>
      <c r="P10" s="106"/>
      <c r="Q10" s="98"/>
    </row>
    <row r="11" spans="1:17" ht="15.75" customHeight="1">
      <c r="A11" s="99"/>
      <c r="B11" s="54"/>
      <c r="C11" s="55"/>
      <c r="D11" s="99"/>
      <c r="E11" s="99"/>
      <c r="F11" s="46" t="s">
        <v>41</v>
      </c>
      <c r="G11" s="46" t="s">
        <v>45</v>
      </c>
      <c r="H11" s="46" t="s">
        <v>42</v>
      </c>
      <c r="I11" s="15">
        <v>3</v>
      </c>
      <c r="J11" s="15">
        <v>1</v>
      </c>
      <c r="K11" s="15">
        <v>2</v>
      </c>
      <c r="L11" s="96"/>
      <c r="M11" s="104"/>
      <c r="N11" s="104"/>
      <c r="O11" s="107"/>
      <c r="P11" s="107"/>
      <c r="Q11" s="99"/>
    </row>
    <row r="12" spans="1:21" ht="22.5" customHeight="1">
      <c r="A12" s="16">
        <v>1</v>
      </c>
      <c r="B12" s="23" t="s">
        <v>4</v>
      </c>
      <c r="C12" s="24" t="s">
        <v>17</v>
      </c>
      <c r="D12" s="27" t="s">
        <v>46</v>
      </c>
      <c r="E12" s="26" t="s">
        <v>37</v>
      </c>
      <c r="F12" s="17">
        <v>6.5</v>
      </c>
      <c r="G12" s="17">
        <v>7.5</v>
      </c>
      <c r="H12" s="17">
        <v>7</v>
      </c>
      <c r="I12" s="1">
        <v>6.717777777777778</v>
      </c>
      <c r="J12" s="42">
        <v>5.3</v>
      </c>
      <c r="K12" s="42">
        <v>7</v>
      </c>
      <c r="L12" s="43">
        <v>7</v>
      </c>
      <c r="M12" s="35">
        <f aca="true" t="shared" si="0" ref="M12:M75">(I12*3+J12+K12*2)/6</f>
        <v>6.575555555555556</v>
      </c>
      <c r="N12" s="19" t="str">
        <f>IF(M12&gt;=8.95,"Xuất sắc",IF(M12&gt;=7.95,"Giỏi",IF(M12&gt;=6.95,"Khá",IF(M12&gt;=5.95,"TB Khá",IF(M12&gt;=4.95,"Trung bình",IF(M12&gt;=U12,"Yếu","Kém"))))))</f>
        <v>TB Khá</v>
      </c>
      <c r="O12" s="56" t="s">
        <v>110</v>
      </c>
      <c r="P12" s="57" t="s">
        <v>111</v>
      </c>
      <c r="Q12" s="16"/>
      <c r="R12" s="20">
        <v>1</v>
      </c>
      <c r="S12" s="39" t="str">
        <f>N12</f>
        <v>TB Khá</v>
      </c>
      <c r="U12" s="8">
        <v>1</v>
      </c>
    </row>
    <row r="13" spans="1:21" ht="22.5" customHeight="1">
      <c r="A13" s="16">
        <v>2</v>
      </c>
      <c r="B13" s="23" t="s">
        <v>23</v>
      </c>
      <c r="C13" s="24" t="s">
        <v>5</v>
      </c>
      <c r="D13" s="27" t="s">
        <v>47</v>
      </c>
      <c r="E13" s="26" t="s">
        <v>37</v>
      </c>
      <c r="F13" s="17">
        <v>7.75</v>
      </c>
      <c r="G13" s="17">
        <v>7.5</v>
      </c>
      <c r="H13" s="17">
        <v>8.5</v>
      </c>
      <c r="I13" s="1">
        <v>6.469777777777778</v>
      </c>
      <c r="J13" s="42">
        <v>6.5</v>
      </c>
      <c r="K13" s="42">
        <v>7</v>
      </c>
      <c r="L13" s="43">
        <v>6</v>
      </c>
      <c r="M13" s="35">
        <f t="shared" si="0"/>
        <v>6.651555555555556</v>
      </c>
      <c r="N13" s="19" t="str">
        <f aca="true" t="shared" si="1" ref="N13:N76">IF(M13&gt;=8.95,"Xuất sắc",IF(M13&gt;=7.95,"Giỏi",IF(M13&gt;=6.95,"Khá",IF(M13&gt;=5.95,"TB Khá",IF(M13&gt;=4.95,"Trung bình",IF(M13&gt;=U13,"Yếu","Kém"))))))</f>
        <v>TB Khá</v>
      </c>
      <c r="O13" s="56"/>
      <c r="P13" s="57"/>
      <c r="Q13" s="16"/>
      <c r="R13" s="20">
        <v>2</v>
      </c>
      <c r="S13" s="39" t="str">
        <f aca="true" t="shared" si="2" ref="S13:S76">N13</f>
        <v>TB Khá</v>
      </c>
      <c r="U13" s="8">
        <v>2</v>
      </c>
    </row>
    <row r="14" spans="1:21" ht="22.5" customHeight="1">
      <c r="A14" s="16">
        <v>3</v>
      </c>
      <c r="B14" s="23" t="s">
        <v>13</v>
      </c>
      <c r="C14" s="24" t="s">
        <v>8</v>
      </c>
      <c r="D14" s="27" t="s">
        <v>48</v>
      </c>
      <c r="E14" s="26" t="s">
        <v>37</v>
      </c>
      <c r="F14" s="17">
        <v>8</v>
      </c>
      <c r="G14" s="17">
        <v>7.5</v>
      </c>
      <c r="H14" s="17">
        <v>8.5</v>
      </c>
      <c r="I14" s="1">
        <v>6.262666666666666</v>
      </c>
      <c r="J14" s="42">
        <v>5.5</v>
      </c>
      <c r="K14" s="42">
        <v>7.5</v>
      </c>
      <c r="L14" s="43">
        <v>7</v>
      </c>
      <c r="M14" s="35">
        <f t="shared" si="0"/>
        <v>6.547999999999999</v>
      </c>
      <c r="N14" s="19" t="str">
        <f t="shared" si="1"/>
        <v>TB Khá</v>
      </c>
      <c r="O14" s="56"/>
      <c r="P14" s="57"/>
      <c r="Q14" s="16"/>
      <c r="R14" s="20">
        <v>3</v>
      </c>
      <c r="S14" s="39" t="str">
        <f t="shared" si="2"/>
        <v>TB Khá</v>
      </c>
      <c r="U14" s="8">
        <v>3</v>
      </c>
    </row>
    <row r="15" spans="1:21" ht="22.5" customHeight="1">
      <c r="A15" s="16">
        <v>4</v>
      </c>
      <c r="B15" s="23" t="s">
        <v>13</v>
      </c>
      <c r="C15" s="24" t="s">
        <v>19</v>
      </c>
      <c r="D15" s="27" t="s">
        <v>49</v>
      </c>
      <c r="E15" s="26" t="s">
        <v>37</v>
      </c>
      <c r="F15" s="17">
        <v>7</v>
      </c>
      <c r="G15" s="17">
        <v>7.5</v>
      </c>
      <c r="H15" s="17">
        <v>8</v>
      </c>
      <c r="I15" s="1">
        <v>6.042666666666667</v>
      </c>
      <c r="J15" s="42">
        <v>5.5</v>
      </c>
      <c r="K15" s="42">
        <v>6</v>
      </c>
      <c r="L15" s="43">
        <v>7</v>
      </c>
      <c r="M15" s="35">
        <f t="shared" si="0"/>
        <v>5.938</v>
      </c>
      <c r="N15" s="19" t="str">
        <f t="shared" si="1"/>
        <v>Trung bình</v>
      </c>
      <c r="O15" s="56"/>
      <c r="P15" s="57"/>
      <c r="Q15" s="16"/>
      <c r="R15" s="20">
        <v>4</v>
      </c>
      <c r="S15" s="39" t="str">
        <f t="shared" si="2"/>
        <v>Trung bình</v>
      </c>
      <c r="U15" s="8">
        <v>4</v>
      </c>
    </row>
    <row r="16" spans="1:21" ht="22.5" customHeight="1">
      <c r="A16" s="16">
        <v>5</v>
      </c>
      <c r="B16" s="23" t="s">
        <v>97</v>
      </c>
      <c r="C16" s="24" t="s">
        <v>14</v>
      </c>
      <c r="D16" s="27" t="s">
        <v>109</v>
      </c>
      <c r="E16" s="26" t="s">
        <v>37</v>
      </c>
      <c r="F16" s="17">
        <v>5.5</v>
      </c>
      <c r="G16" s="17">
        <v>7.5</v>
      </c>
      <c r="H16" s="17">
        <v>8</v>
      </c>
      <c r="I16" s="1">
        <v>6.184444444444444</v>
      </c>
      <c r="J16" s="42">
        <v>5</v>
      </c>
      <c r="K16" s="42">
        <v>7</v>
      </c>
      <c r="L16" s="43">
        <v>7</v>
      </c>
      <c r="M16" s="35">
        <f>(I16*3+J16+K16*2)/6</f>
        <v>6.258888888888888</v>
      </c>
      <c r="N16" s="19" t="str">
        <f t="shared" si="1"/>
        <v>TB Khá</v>
      </c>
      <c r="O16" s="56"/>
      <c r="P16" s="57"/>
      <c r="Q16" s="16"/>
      <c r="R16" s="20"/>
      <c r="S16" s="39"/>
      <c r="U16" s="8">
        <v>5</v>
      </c>
    </row>
    <row r="17" spans="1:21" ht="22.5" customHeight="1">
      <c r="A17" s="16">
        <v>6</v>
      </c>
      <c r="B17" s="23" t="s">
        <v>25</v>
      </c>
      <c r="C17" s="24" t="s">
        <v>14</v>
      </c>
      <c r="D17" s="27" t="s">
        <v>50</v>
      </c>
      <c r="E17" s="26" t="s">
        <v>37</v>
      </c>
      <c r="F17" s="17">
        <v>7.5</v>
      </c>
      <c r="G17" s="17">
        <v>7.5</v>
      </c>
      <c r="H17" s="17">
        <v>6.5</v>
      </c>
      <c r="I17" s="1">
        <v>6.070666666666667</v>
      </c>
      <c r="J17" s="42">
        <v>5.2</v>
      </c>
      <c r="K17" s="42">
        <v>6</v>
      </c>
      <c r="L17" s="43">
        <v>7</v>
      </c>
      <c r="M17" s="35">
        <f>(I17*3+J17+K17*2)/6</f>
        <v>5.902</v>
      </c>
      <c r="N17" s="19" t="str">
        <f t="shared" si="1"/>
        <v>Trung bình</v>
      </c>
      <c r="O17" s="56"/>
      <c r="P17" s="57"/>
      <c r="Q17" s="16"/>
      <c r="R17" s="20">
        <v>5</v>
      </c>
      <c r="S17" s="39" t="str">
        <f t="shared" si="2"/>
        <v>Trung bình</v>
      </c>
      <c r="U17" s="8">
        <v>6</v>
      </c>
    </row>
    <row r="18" spans="1:21" ht="22.5" customHeight="1">
      <c r="A18" s="16">
        <v>7</v>
      </c>
      <c r="B18" s="23" t="s">
        <v>7</v>
      </c>
      <c r="C18" s="24" t="s">
        <v>1</v>
      </c>
      <c r="D18" s="27" t="s">
        <v>52</v>
      </c>
      <c r="E18" s="26" t="s">
        <v>37</v>
      </c>
      <c r="F18" s="17">
        <v>5.75</v>
      </c>
      <c r="G18" s="17">
        <v>7.5</v>
      </c>
      <c r="H18" s="17">
        <v>7.5</v>
      </c>
      <c r="I18" s="1">
        <v>6.152888888888889</v>
      </c>
      <c r="J18" s="42">
        <v>5</v>
      </c>
      <c r="K18" s="42">
        <v>6</v>
      </c>
      <c r="L18" s="43">
        <v>7</v>
      </c>
      <c r="M18" s="35">
        <f t="shared" si="0"/>
        <v>5.909777777777777</v>
      </c>
      <c r="N18" s="19" t="str">
        <f t="shared" si="1"/>
        <v>Trung bình</v>
      </c>
      <c r="O18" s="56"/>
      <c r="P18" s="57"/>
      <c r="Q18" s="16"/>
      <c r="R18" s="20">
        <v>7</v>
      </c>
      <c r="S18" s="39" t="str">
        <f t="shared" si="2"/>
        <v>Trung bình</v>
      </c>
      <c r="U18" s="8">
        <v>7</v>
      </c>
    </row>
    <row r="19" spans="1:21" ht="22.5" customHeight="1">
      <c r="A19" s="16">
        <v>8</v>
      </c>
      <c r="B19" s="23" t="s">
        <v>20</v>
      </c>
      <c r="C19" s="24" t="s">
        <v>15</v>
      </c>
      <c r="D19" s="27" t="s">
        <v>53</v>
      </c>
      <c r="E19" s="26" t="s">
        <v>37</v>
      </c>
      <c r="F19" s="17">
        <v>6.5</v>
      </c>
      <c r="G19" s="17">
        <v>7.5</v>
      </c>
      <c r="H19" s="17">
        <v>7.5</v>
      </c>
      <c r="I19" s="1">
        <v>6.320888888888889</v>
      </c>
      <c r="J19" s="42">
        <v>7.5</v>
      </c>
      <c r="K19" s="42">
        <v>7.5</v>
      </c>
      <c r="L19" s="43">
        <v>7</v>
      </c>
      <c r="M19" s="35">
        <f t="shared" si="0"/>
        <v>6.910444444444444</v>
      </c>
      <c r="N19" s="19" t="str">
        <f t="shared" si="1"/>
        <v>TB Khá</v>
      </c>
      <c r="O19" s="56"/>
      <c r="P19" s="57"/>
      <c r="Q19" s="16"/>
      <c r="R19" s="20">
        <v>8</v>
      </c>
      <c r="S19" s="39" t="str">
        <f t="shared" si="2"/>
        <v>TB Khá</v>
      </c>
      <c r="U19" s="8">
        <v>8</v>
      </c>
    </row>
    <row r="20" spans="1:21" ht="22.5" customHeight="1">
      <c r="A20" s="16">
        <v>9</v>
      </c>
      <c r="B20" s="23" t="s">
        <v>26</v>
      </c>
      <c r="C20" s="24" t="s">
        <v>219</v>
      </c>
      <c r="D20" s="27" t="s">
        <v>54</v>
      </c>
      <c r="E20" s="26" t="s">
        <v>37</v>
      </c>
      <c r="F20" s="17">
        <v>6</v>
      </c>
      <c r="G20" s="17">
        <v>7.5</v>
      </c>
      <c r="H20" s="17">
        <v>9</v>
      </c>
      <c r="I20" s="1">
        <v>6.525777777777777</v>
      </c>
      <c r="J20" s="42">
        <v>7</v>
      </c>
      <c r="K20" s="42">
        <v>6.5</v>
      </c>
      <c r="L20" s="43">
        <v>6</v>
      </c>
      <c r="M20" s="35">
        <f t="shared" si="0"/>
        <v>6.596222222222221</v>
      </c>
      <c r="N20" s="19" t="str">
        <f t="shared" si="1"/>
        <v>TB Khá</v>
      </c>
      <c r="O20" s="56"/>
      <c r="P20" s="57"/>
      <c r="Q20" s="16"/>
      <c r="R20" s="20">
        <v>9</v>
      </c>
      <c r="S20" s="39" t="str">
        <f t="shared" si="2"/>
        <v>TB Khá</v>
      </c>
      <c r="U20" s="8">
        <v>9</v>
      </c>
    </row>
    <row r="21" spans="1:21" ht="22.5" customHeight="1">
      <c r="A21" s="16">
        <v>10</v>
      </c>
      <c r="B21" s="23" t="s">
        <v>27</v>
      </c>
      <c r="C21" s="24" t="s">
        <v>18</v>
      </c>
      <c r="D21" s="27" t="s">
        <v>55</v>
      </c>
      <c r="E21" s="26" t="s">
        <v>37</v>
      </c>
      <c r="F21" s="17">
        <v>7.5</v>
      </c>
      <c r="G21" s="17">
        <v>7.5</v>
      </c>
      <c r="H21" s="17">
        <v>9</v>
      </c>
      <c r="I21" s="1">
        <v>6.148444444444444</v>
      </c>
      <c r="J21" s="42">
        <v>6.6</v>
      </c>
      <c r="K21" s="42">
        <v>6.5</v>
      </c>
      <c r="L21" s="43">
        <v>7</v>
      </c>
      <c r="M21" s="35">
        <f t="shared" si="0"/>
        <v>6.340888888888888</v>
      </c>
      <c r="N21" s="19" t="str">
        <f t="shared" si="1"/>
        <v>TB Khá</v>
      </c>
      <c r="O21" s="56"/>
      <c r="P21" s="57"/>
      <c r="Q21" s="16"/>
      <c r="R21" s="20">
        <v>10</v>
      </c>
      <c r="S21" s="39" t="str">
        <f t="shared" si="2"/>
        <v>TB Khá</v>
      </c>
      <c r="U21" s="8">
        <v>10</v>
      </c>
    </row>
    <row r="22" spans="1:21" ht="22.5" customHeight="1">
      <c r="A22" s="16">
        <v>11</v>
      </c>
      <c r="B22" s="23" t="s">
        <v>28</v>
      </c>
      <c r="C22" s="24" t="s">
        <v>0</v>
      </c>
      <c r="D22" s="27" t="s">
        <v>56</v>
      </c>
      <c r="E22" s="26" t="s">
        <v>37</v>
      </c>
      <c r="F22" s="17">
        <v>6.25</v>
      </c>
      <c r="G22" s="17">
        <v>7.5</v>
      </c>
      <c r="H22" s="17">
        <v>9</v>
      </c>
      <c r="I22" s="1">
        <v>6.784</v>
      </c>
      <c r="J22" s="42">
        <v>5.5</v>
      </c>
      <c r="K22" s="42">
        <v>6.5</v>
      </c>
      <c r="L22" s="43">
        <v>7</v>
      </c>
      <c r="M22" s="35">
        <f t="shared" si="0"/>
        <v>6.475333333333334</v>
      </c>
      <c r="N22" s="19" t="str">
        <f t="shared" si="1"/>
        <v>TB Khá</v>
      </c>
      <c r="O22" s="56"/>
      <c r="P22" s="57"/>
      <c r="Q22" s="16"/>
      <c r="R22" s="20">
        <v>11</v>
      </c>
      <c r="S22" s="39" t="str">
        <f t="shared" si="2"/>
        <v>TB Khá</v>
      </c>
      <c r="U22" s="8">
        <v>11</v>
      </c>
    </row>
    <row r="23" spans="1:21" ht="22.5" customHeight="1">
      <c r="A23" s="16">
        <v>12</v>
      </c>
      <c r="B23" s="23" t="s">
        <v>11</v>
      </c>
      <c r="C23" s="24" t="s">
        <v>16</v>
      </c>
      <c r="D23" s="27" t="s">
        <v>51</v>
      </c>
      <c r="E23" s="26" t="s">
        <v>37</v>
      </c>
      <c r="F23" s="17">
        <v>6.25</v>
      </c>
      <c r="G23" s="17">
        <v>7.5</v>
      </c>
      <c r="H23" s="17">
        <v>8.5</v>
      </c>
      <c r="I23" s="1">
        <v>6.029777777777777</v>
      </c>
      <c r="J23" s="42">
        <v>6</v>
      </c>
      <c r="K23" s="42">
        <v>7</v>
      </c>
      <c r="L23" s="43">
        <v>6</v>
      </c>
      <c r="M23" s="35">
        <f t="shared" si="0"/>
        <v>6.348222222222222</v>
      </c>
      <c r="N23" s="19" t="str">
        <f t="shared" si="1"/>
        <v>TB Khá</v>
      </c>
      <c r="O23" s="56"/>
      <c r="P23" s="57"/>
      <c r="Q23" s="16"/>
      <c r="R23" s="20">
        <v>12</v>
      </c>
      <c r="S23" s="39" t="str">
        <f t="shared" si="2"/>
        <v>TB Khá</v>
      </c>
      <c r="U23" s="8">
        <v>12</v>
      </c>
    </row>
    <row r="24" spans="1:21" ht="22.5" customHeight="1">
      <c r="A24" s="16">
        <v>13</v>
      </c>
      <c r="B24" s="23" t="s">
        <v>21</v>
      </c>
      <c r="C24" s="24" t="s">
        <v>29</v>
      </c>
      <c r="D24" s="27" t="s">
        <v>57</v>
      </c>
      <c r="E24" s="26" t="s">
        <v>37</v>
      </c>
      <c r="F24" s="17">
        <v>6.75</v>
      </c>
      <c r="G24" s="17">
        <v>7.5</v>
      </c>
      <c r="H24" s="17">
        <v>8.5</v>
      </c>
      <c r="I24" s="1">
        <v>6.5391111111111115</v>
      </c>
      <c r="J24" s="42">
        <v>7</v>
      </c>
      <c r="K24" s="42">
        <v>7</v>
      </c>
      <c r="L24" s="43">
        <v>7</v>
      </c>
      <c r="M24" s="35">
        <f t="shared" si="0"/>
        <v>6.769555555555556</v>
      </c>
      <c r="N24" s="19" t="str">
        <f t="shared" si="1"/>
        <v>TB Khá</v>
      </c>
      <c r="O24" s="56"/>
      <c r="P24" s="57"/>
      <c r="Q24" s="16"/>
      <c r="R24" s="20">
        <v>13</v>
      </c>
      <c r="S24" s="39" t="str">
        <f t="shared" si="2"/>
        <v>TB Khá</v>
      </c>
      <c r="U24" s="8">
        <v>13</v>
      </c>
    </row>
    <row r="25" spans="1:21" ht="22.5" customHeight="1">
      <c r="A25" s="16">
        <v>14</v>
      </c>
      <c r="B25" s="23" t="s">
        <v>112</v>
      </c>
      <c r="C25" s="24" t="s">
        <v>63</v>
      </c>
      <c r="D25" s="27" t="s">
        <v>113</v>
      </c>
      <c r="E25" s="26" t="s">
        <v>37</v>
      </c>
      <c r="F25" s="17">
        <v>7</v>
      </c>
      <c r="G25" s="17">
        <v>8</v>
      </c>
      <c r="H25" s="17">
        <v>8</v>
      </c>
      <c r="I25" s="1">
        <v>5.717808219178083</v>
      </c>
      <c r="J25" s="42">
        <v>5</v>
      </c>
      <c r="K25" s="42">
        <v>7</v>
      </c>
      <c r="L25" s="43">
        <v>7</v>
      </c>
      <c r="M25" s="35">
        <f t="shared" si="0"/>
        <v>6.025570776255708</v>
      </c>
      <c r="N25" s="19" t="str">
        <f t="shared" si="1"/>
        <v>TB Khá</v>
      </c>
      <c r="O25" s="56" t="s">
        <v>158</v>
      </c>
      <c r="P25" s="57"/>
      <c r="Q25" s="16"/>
      <c r="R25" s="8">
        <v>1</v>
      </c>
      <c r="S25" s="39" t="str">
        <f t="shared" si="2"/>
        <v>TB Khá</v>
      </c>
      <c r="U25" s="8">
        <v>14</v>
      </c>
    </row>
    <row r="26" spans="1:21" ht="22.5" customHeight="1">
      <c r="A26" s="16">
        <v>15</v>
      </c>
      <c r="B26" s="23" t="s">
        <v>114</v>
      </c>
      <c r="C26" s="24" t="s">
        <v>115</v>
      </c>
      <c r="D26" s="25">
        <v>36504</v>
      </c>
      <c r="E26" s="26" t="s">
        <v>37</v>
      </c>
      <c r="F26" s="17">
        <v>8</v>
      </c>
      <c r="G26" s="17">
        <v>8</v>
      </c>
      <c r="H26" s="17">
        <v>9</v>
      </c>
      <c r="I26" s="1">
        <v>6.171232876712328</v>
      </c>
      <c r="J26" s="42">
        <v>7</v>
      </c>
      <c r="K26" s="42">
        <v>7</v>
      </c>
      <c r="L26" s="43">
        <v>7</v>
      </c>
      <c r="M26" s="35">
        <f t="shared" si="0"/>
        <v>6.585616438356165</v>
      </c>
      <c r="N26" s="19" t="str">
        <f t="shared" si="1"/>
        <v>TB Khá</v>
      </c>
      <c r="O26" s="56"/>
      <c r="P26" s="57"/>
      <c r="Q26" s="16"/>
      <c r="R26" s="8">
        <v>2</v>
      </c>
      <c r="S26" s="39" t="str">
        <f t="shared" si="2"/>
        <v>TB Khá</v>
      </c>
      <c r="U26" s="8">
        <v>15</v>
      </c>
    </row>
    <row r="27" spans="1:21" ht="22.5" customHeight="1">
      <c r="A27" s="16">
        <v>16</v>
      </c>
      <c r="B27" s="23" t="s">
        <v>116</v>
      </c>
      <c r="C27" s="24" t="s">
        <v>6</v>
      </c>
      <c r="D27" s="27" t="s">
        <v>54</v>
      </c>
      <c r="E27" s="26" t="s">
        <v>37</v>
      </c>
      <c r="F27" s="17">
        <v>7</v>
      </c>
      <c r="G27" s="17">
        <v>8</v>
      </c>
      <c r="H27" s="17">
        <v>8</v>
      </c>
      <c r="I27" s="1">
        <v>6.038356164383561</v>
      </c>
      <c r="J27" s="42">
        <v>5</v>
      </c>
      <c r="K27" s="42">
        <v>5.5</v>
      </c>
      <c r="L27" s="43">
        <v>6</v>
      </c>
      <c r="M27" s="35">
        <f t="shared" si="0"/>
        <v>5.685844748858448</v>
      </c>
      <c r="N27" s="19" t="str">
        <f t="shared" si="1"/>
        <v>Trung bình</v>
      </c>
      <c r="O27" s="56" t="s">
        <v>158</v>
      </c>
      <c r="P27" s="57" t="s">
        <v>111</v>
      </c>
      <c r="Q27" s="16"/>
      <c r="R27" s="8">
        <v>3</v>
      </c>
      <c r="S27" s="39" t="str">
        <f t="shared" si="2"/>
        <v>Trung bình</v>
      </c>
      <c r="U27" s="8">
        <v>16</v>
      </c>
    </row>
    <row r="28" spans="1:21" ht="21.75" customHeight="1">
      <c r="A28" s="16">
        <v>17</v>
      </c>
      <c r="B28" s="28" t="s">
        <v>117</v>
      </c>
      <c r="C28" s="29" t="s">
        <v>17</v>
      </c>
      <c r="D28" s="32" t="s">
        <v>118</v>
      </c>
      <c r="E28" s="31" t="s">
        <v>37</v>
      </c>
      <c r="F28" s="47">
        <v>7</v>
      </c>
      <c r="G28" s="47">
        <v>8</v>
      </c>
      <c r="H28" s="47">
        <v>9</v>
      </c>
      <c r="I28" s="1">
        <v>6.082191780821919</v>
      </c>
      <c r="J28" s="42">
        <v>6</v>
      </c>
      <c r="K28" s="42">
        <v>7.5</v>
      </c>
      <c r="L28" s="43">
        <v>6</v>
      </c>
      <c r="M28" s="35">
        <f t="shared" si="0"/>
        <v>6.54109589041096</v>
      </c>
      <c r="N28" s="19" t="str">
        <f t="shared" si="1"/>
        <v>TB Khá</v>
      </c>
      <c r="O28" s="56"/>
      <c r="P28" s="57"/>
      <c r="Q28" s="16"/>
      <c r="R28" s="8">
        <v>4</v>
      </c>
      <c r="S28" s="39" t="str">
        <f t="shared" si="2"/>
        <v>TB Khá</v>
      </c>
      <c r="U28" s="8">
        <v>17</v>
      </c>
    </row>
    <row r="29" spans="1:21" ht="21.75" customHeight="1">
      <c r="A29" s="16">
        <v>18</v>
      </c>
      <c r="B29" s="28" t="s">
        <v>7</v>
      </c>
      <c r="C29" s="29" t="s">
        <v>5</v>
      </c>
      <c r="D29" s="30" t="s">
        <v>119</v>
      </c>
      <c r="E29" s="31" t="s">
        <v>37</v>
      </c>
      <c r="F29" s="47">
        <v>7</v>
      </c>
      <c r="G29" s="47">
        <v>8</v>
      </c>
      <c r="H29" s="47">
        <v>9</v>
      </c>
      <c r="I29" s="1">
        <v>6.034246575342467</v>
      </c>
      <c r="J29" s="42">
        <v>5</v>
      </c>
      <c r="K29" s="42">
        <v>6.5</v>
      </c>
      <c r="L29" s="43">
        <v>6</v>
      </c>
      <c r="M29" s="35">
        <f t="shared" si="0"/>
        <v>6.017123287671233</v>
      </c>
      <c r="N29" s="19" t="str">
        <f t="shared" si="1"/>
        <v>TB Khá</v>
      </c>
      <c r="O29" s="56"/>
      <c r="P29" s="57"/>
      <c r="Q29" s="16"/>
      <c r="R29" s="8">
        <v>5</v>
      </c>
      <c r="S29" s="39" t="str">
        <f t="shared" si="2"/>
        <v>TB Khá</v>
      </c>
      <c r="U29" s="8">
        <v>18</v>
      </c>
    </row>
    <row r="30" spans="1:21" ht="21.75" customHeight="1">
      <c r="A30" s="16">
        <v>19</v>
      </c>
      <c r="B30" s="28" t="s">
        <v>120</v>
      </c>
      <c r="C30" s="29" t="s">
        <v>94</v>
      </c>
      <c r="D30" s="30" t="s">
        <v>121</v>
      </c>
      <c r="E30" s="31" t="s">
        <v>37</v>
      </c>
      <c r="F30" s="47">
        <v>7</v>
      </c>
      <c r="G30" s="47">
        <v>8</v>
      </c>
      <c r="H30" s="47">
        <v>9</v>
      </c>
      <c r="I30" s="1">
        <v>5.9972602739726035</v>
      </c>
      <c r="J30" s="42">
        <v>5</v>
      </c>
      <c r="K30" s="42">
        <v>7</v>
      </c>
      <c r="L30" s="43">
        <v>6</v>
      </c>
      <c r="M30" s="35">
        <f t="shared" si="0"/>
        <v>6.165296803652969</v>
      </c>
      <c r="N30" s="19" t="str">
        <f t="shared" si="1"/>
        <v>TB Khá</v>
      </c>
      <c r="O30" s="56"/>
      <c r="P30" s="57"/>
      <c r="Q30" s="16"/>
      <c r="R30" s="8">
        <v>6</v>
      </c>
      <c r="S30" s="39" t="str">
        <f t="shared" si="2"/>
        <v>TB Khá</v>
      </c>
      <c r="U30" s="8">
        <v>19</v>
      </c>
    </row>
    <row r="31" spans="1:21" ht="21.75" customHeight="1">
      <c r="A31" s="16">
        <v>20</v>
      </c>
      <c r="B31" s="28" t="s">
        <v>107</v>
      </c>
      <c r="C31" s="29" t="s">
        <v>82</v>
      </c>
      <c r="D31" s="30" t="s">
        <v>122</v>
      </c>
      <c r="E31" s="31" t="s">
        <v>37</v>
      </c>
      <c r="F31" s="47">
        <v>8</v>
      </c>
      <c r="G31" s="47">
        <v>8</v>
      </c>
      <c r="H31" s="47">
        <v>8</v>
      </c>
      <c r="I31" s="1">
        <v>6.578082191780821</v>
      </c>
      <c r="J31" s="42">
        <v>7</v>
      </c>
      <c r="K31" s="42">
        <v>7</v>
      </c>
      <c r="L31" s="43">
        <v>6</v>
      </c>
      <c r="M31" s="35">
        <f t="shared" si="0"/>
        <v>6.78904109589041</v>
      </c>
      <c r="N31" s="19" t="str">
        <f t="shared" si="1"/>
        <v>TB Khá</v>
      </c>
      <c r="O31" s="56"/>
      <c r="P31" s="57"/>
      <c r="Q31" s="16"/>
      <c r="R31" s="8">
        <v>7</v>
      </c>
      <c r="S31" s="39" t="str">
        <f t="shared" si="2"/>
        <v>TB Khá</v>
      </c>
      <c r="U31" s="8">
        <v>20</v>
      </c>
    </row>
    <row r="32" spans="1:21" ht="21.75" customHeight="1">
      <c r="A32" s="16">
        <v>21</v>
      </c>
      <c r="B32" s="28" t="s">
        <v>83</v>
      </c>
      <c r="C32" s="29" t="s">
        <v>64</v>
      </c>
      <c r="D32" s="30" t="s">
        <v>123</v>
      </c>
      <c r="E32" s="31" t="s">
        <v>37</v>
      </c>
      <c r="F32" s="47">
        <v>8</v>
      </c>
      <c r="G32" s="47">
        <v>8</v>
      </c>
      <c r="H32" s="47">
        <v>8</v>
      </c>
      <c r="I32" s="1">
        <v>6.378082191780822</v>
      </c>
      <c r="J32" s="42">
        <v>7</v>
      </c>
      <c r="K32" s="42">
        <v>7</v>
      </c>
      <c r="L32" s="43">
        <v>6</v>
      </c>
      <c r="M32" s="35">
        <f t="shared" si="0"/>
        <v>6.689041095890411</v>
      </c>
      <c r="N32" s="19" t="str">
        <f t="shared" si="1"/>
        <v>TB Khá</v>
      </c>
      <c r="O32" s="56"/>
      <c r="P32" s="57"/>
      <c r="Q32" s="16"/>
      <c r="R32" s="8">
        <v>8</v>
      </c>
      <c r="S32" s="39" t="str">
        <f t="shared" si="2"/>
        <v>TB Khá</v>
      </c>
      <c r="U32" s="8">
        <v>21</v>
      </c>
    </row>
    <row r="33" spans="1:21" ht="21.75" customHeight="1">
      <c r="A33" s="16">
        <v>22</v>
      </c>
      <c r="B33" s="28" t="s">
        <v>124</v>
      </c>
      <c r="C33" s="29" t="s">
        <v>125</v>
      </c>
      <c r="D33" s="30" t="s">
        <v>126</v>
      </c>
      <c r="E33" s="31" t="s">
        <v>37</v>
      </c>
      <c r="F33" s="47">
        <v>8</v>
      </c>
      <c r="G33" s="47">
        <v>8</v>
      </c>
      <c r="H33" s="47">
        <v>8</v>
      </c>
      <c r="I33" s="1">
        <v>6.116438356164384</v>
      </c>
      <c r="J33" s="42">
        <v>6</v>
      </c>
      <c r="K33" s="42">
        <v>6</v>
      </c>
      <c r="L33" s="43">
        <v>6</v>
      </c>
      <c r="M33" s="35">
        <f t="shared" si="0"/>
        <v>6.058219178082193</v>
      </c>
      <c r="N33" s="19" t="str">
        <f t="shared" si="1"/>
        <v>TB Khá</v>
      </c>
      <c r="O33" s="56"/>
      <c r="P33" s="57"/>
      <c r="Q33" s="16"/>
      <c r="R33" s="8">
        <v>9</v>
      </c>
      <c r="S33" s="39" t="str">
        <f t="shared" si="2"/>
        <v>TB Khá</v>
      </c>
      <c r="U33" s="8">
        <v>22</v>
      </c>
    </row>
    <row r="34" spans="1:21" ht="21.75" customHeight="1">
      <c r="A34" s="16">
        <v>23</v>
      </c>
      <c r="B34" s="28" t="s">
        <v>124</v>
      </c>
      <c r="C34" s="29" t="s">
        <v>19</v>
      </c>
      <c r="D34" s="30" t="s">
        <v>127</v>
      </c>
      <c r="E34" s="31" t="s">
        <v>37</v>
      </c>
      <c r="F34" s="47">
        <v>7</v>
      </c>
      <c r="G34" s="47">
        <v>8</v>
      </c>
      <c r="H34" s="47">
        <v>9</v>
      </c>
      <c r="I34" s="1">
        <v>6.661643835616439</v>
      </c>
      <c r="J34" s="42">
        <v>6</v>
      </c>
      <c r="K34" s="42">
        <v>7</v>
      </c>
      <c r="L34" s="43">
        <v>6</v>
      </c>
      <c r="M34" s="35">
        <f t="shared" si="0"/>
        <v>6.664155251141554</v>
      </c>
      <c r="N34" s="19" t="str">
        <f t="shared" si="1"/>
        <v>TB Khá</v>
      </c>
      <c r="O34" s="56"/>
      <c r="P34" s="57"/>
      <c r="Q34" s="16"/>
      <c r="R34" s="8">
        <v>10</v>
      </c>
      <c r="S34" s="39" t="str">
        <f t="shared" si="2"/>
        <v>TB Khá</v>
      </c>
      <c r="U34" s="8">
        <v>23</v>
      </c>
    </row>
    <row r="35" spans="1:21" ht="21.75" customHeight="1">
      <c r="A35" s="16">
        <v>24</v>
      </c>
      <c r="B35" s="28" t="s">
        <v>76</v>
      </c>
      <c r="C35" s="29" t="s">
        <v>24</v>
      </c>
      <c r="D35" s="32" t="s">
        <v>128</v>
      </c>
      <c r="E35" s="31" t="s">
        <v>37</v>
      </c>
      <c r="F35" s="47">
        <v>7</v>
      </c>
      <c r="G35" s="47">
        <v>8</v>
      </c>
      <c r="H35" s="47">
        <v>8</v>
      </c>
      <c r="I35" s="1">
        <v>6.632876712328767</v>
      </c>
      <c r="J35" s="42">
        <v>7</v>
      </c>
      <c r="K35" s="42">
        <v>7</v>
      </c>
      <c r="L35" s="43">
        <v>6</v>
      </c>
      <c r="M35" s="35">
        <f t="shared" si="0"/>
        <v>6.816438356164383</v>
      </c>
      <c r="N35" s="19" t="str">
        <f t="shared" si="1"/>
        <v>TB Khá</v>
      </c>
      <c r="O35" s="56"/>
      <c r="P35" s="57"/>
      <c r="Q35" s="16"/>
      <c r="R35" s="8">
        <v>11</v>
      </c>
      <c r="S35" s="39" t="str">
        <f t="shared" si="2"/>
        <v>TB Khá</v>
      </c>
      <c r="U35" s="8">
        <v>24</v>
      </c>
    </row>
    <row r="36" spans="1:21" ht="21.75" customHeight="1">
      <c r="A36" s="16">
        <v>25</v>
      </c>
      <c r="B36" s="28" t="s">
        <v>88</v>
      </c>
      <c r="C36" s="29" t="s">
        <v>220</v>
      </c>
      <c r="D36" s="30" t="s">
        <v>129</v>
      </c>
      <c r="E36" s="31" t="s">
        <v>37</v>
      </c>
      <c r="F36" s="47">
        <v>8</v>
      </c>
      <c r="G36" s="47">
        <v>8</v>
      </c>
      <c r="H36" s="47">
        <v>9</v>
      </c>
      <c r="I36" s="1">
        <v>6.983561643835617</v>
      </c>
      <c r="J36" s="42">
        <v>6</v>
      </c>
      <c r="K36" s="42">
        <v>7</v>
      </c>
      <c r="L36" s="43">
        <v>7</v>
      </c>
      <c r="M36" s="35">
        <f t="shared" si="0"/>
        <v>6.825114155251142</v>
      </c>
      <c r="N36" s="19" t="str">
        <f t="shared" si="1"/>
        <v>TB Khá</v>
      </c>
      <c r="O36" s="56"/>
      <c r="P36" s="57"/>
      <c r="Q36" s="16"/>
      <c r="R36" s="8">
        <v>12</v>
      </c>
      <c r="S36" s="39" t="str">
        <f t="shared" si="2"/>
        <v>TB Khá</v>
      </c>
      <c r="U36" s="8">
        <v>25</v>
      </c>
    </row>
    <row r="37" spans="1:21" ht="21.75" customHeight="1">
      <c r="A37" s="16">
        <v>26</v>
      </c>
      <c r="B37" s="28" t="s">
        <v>88</v>
      </c>
      <c r="C37" s="29" t="s">
        <v>220</v>
      </c>
      <c r="D37" s="30" t="s">
        <v>130</v>
      </c>
      <c r="E37" s="31" t="s">
        <v>37</v>
      </c>
      <c r="F37" s="47">
        <v>8</v>
      </c>
      <c r="G37" s="47">
        <v>8</v>
      </c>
      <c r="H37" s="47">
        <v>8</v>
      </c>
      <c r="I37" s="1">
        <v>6.641095890410959</v>
      </c>
      <c r="J37" s="42">
        <v>5</v>
      </c>
      <c r="K37" s="42">
        <v>7</v>
      </c>
      <c r="L37" s="43">
        <v>7</v>
      </c>
      <c r="M37" s="35">
        <f t="shared" si="0"/>
        <v>6.4872146118721465</v>
      </c>
      <c r="N37" s="19" t="str">
        <f t="shared" si="1"/>
        <v>TB Khá</v>
      </c>
      <c r="O37" s="56"/>
      <c r="P37" s="57"/>
      <c r="Q37" s="16"/>
      <c r="R37" s="8">
        <v>13</v>
      </c>
      <c r="S37" s="39" t="str">
        <f t="shared" si="2"/>
        <v>TB Khá</v>
      </c>
      <c r="U37" s="8">
        <v>26</v>
      </c>
    </row>
    <row r="38" spans="1:21" ht="21.75" customHeight="1">
      <c r="A38" s="16">
        <v>27</v>
      </c>
      <c r="B38" s="28" t="s">
        <v>131</v>
      </c>
      <c r="C38" s="29" t="s">
        <v>65</v>
      </c>
      <c r="D38" s="30" t="s">
        <v>132</v>
      </c>
      <c r="E38" s="31" t="s">
        <v>37</v>
      </c>
      <c r="F38" s="47">
        <v>8</v>
      </c>
      <c r="G38" s="47">
        <v>8</v>
      </c>
      <c r="H38" s="47">
        <v>8</v>
      </c>
      <c r="I38" s="1">
        <v>6.46027397260274</v>
      </c>
      <c r="J38" s="42">
        <v>6</v>
      </c>
      <c r="K38" s="42">
        <v>7</v>
      </c>
      <c r="L38" s="43">
        <v>7</v>
      </c>
      <c r="M38" s="35">
        <f t="shared" si="0"/>
        <v>6.563470319634703</v>
      </c>
      <c r="N38" s="19" t="str">
        <f t="shared" si="1"/>
        <v>TB Khá</v>
      </c>
      <c r="O38" s="56"/>
      <c r="P38" s="57"/>
      <c r="Q38" s="16"/>
      <c r="R38" s="8">
        <v>14</v>
      </c>
      <c r="S38" s="39" t="str">
        <f t="shared" si="2"/>
        <v>TB Khá</v>
      </c>
      <c r="U38" s="8">
        <v>27</v>
      </c>
    </row>
    <row r="39" spans="1:21" ht="21.75" customHeight="1">
      <c r="A39" s="16">
        <v>28</v>
      </c>
      <c r="B39" s="28" t="s">
        <v>68</v>
      </c>
      <c r="C39" s="29" t="s">
        <v>106</v>
      </c>
      <c r="D39" s="30" t="s">
        <v>133</v>
      </c>
      <c r="E39" s="31" t="s">
        <v>37</v>
      </c>
      <c r="F39" s="47">
        <v>8</v>
      </c>
      <c r="G39" s="47">
        <v>8</v>
      </c>
      <c r="H39" s="47">
        <v>8</v>
      </c>
      <c r="I39" s="1">
        <v>6.698630136986301</v>
      </c>
      <c r="J39" s="42">
        <v>5</v>
      </c>
      <c r="K39" s="42">
        <v>7</v>
      </c>
      <c r="L39" s="43">
        <v>6</v>
      </c>
      <c r="M39" s="35">
        <f t="shared" si="0"/>
        <v>6.515981735159817</v>
      </c>
      <c r="N39" s="19" t="str">
        <f t="shared" si="1"/>
        <v>TB Khá</v>
      </c>
      <c r="O39" s="56"/>
      <c r="P39" s="57"/>
      <c r="Q39" s="16"/>
      <c r="R39" s="8">
        <v>15</v>
      </c>
      <c r="S39" s="39" t="str">
        <f t="shared" si="2"/>
        <v>TB Khá</v>
      </c>
      <c r="U39" s="8">
        <v>28</v>
      </c>
    </row>
    <row r="40" spans="1:21" ht="21.75" customHeight="1">
      <c r="A40" s="16">
        <v>29</v>
      </c>
      <c r="B40" s="28" t="s">
        <v>134</v>
      </c>
      <c r="C40" s="29" t="s">
        <v>135</v>
      </c>
      <c r="D40" s="32" t="s">
        <v>136</v>
      </c>
      <c r="E40" s="31" t="s">
        <v>37</v>
      </c>
      <c r="F40" s="47">
        <v>8</v>
      </c>
      <c r="G40" s="47">
        <v>8</v>
      </c>
      <c r="H40" s="47">
        <v>8</v>
      </c>
      <c r="I40" s="1">
        <v>6.839726027397258</v>
      </c>
      <c r="J40" s="42">
        <v>7</v>
      </c>
      <c r="K40" s="42">
        <v>7</v>
      </c>
      <c r="L40" s="43">
        <v>7</v>
      </c>
      <c r="M40" s="35">
        <f t="shared" si="0"/>
        <v>6.919863013698628</v>
      </c>
      <c r="N40" s="19" t="str">
        <f t="shared" si="1"/>
        <v>TB Khá</v>
      </c>
      <c r="O40" s="56"/>
      <c r="P40" s="57"/>
      <c r="Q40" s="16"/>
      <c r="R40" s="8">
        <v>16</v>
      </c>
      <c r="S40" s="39" t="str">
        <f t="shared" si="2"/>
        <v>TB Khá</v>
      </c>
      <c r="U40" s="8">
        <v>29</v>
      </c>
    </row>
    <row r="41" spans="1:21" ht="21.75" customHeight="1">
      <c r="A41" s="16">
        <v>30</v>
      </c>
      <c r="B41" s="28" t="s">
        <v>137</v>
      </c>
      <c r="C41" s="29" t="s">
        <v>138</v>
      </c>
      <c r="D41" s="30" t="s">
        <v>139</v>
      </c>
      <c r="E41" s="31" t="s">
        <v>37</v>
      </c>
      <c r="F41" s="47">
        <v>8</v>
      </c>
      <c r="G41" s="47">
        <v>8</v>
      </c>
      <c r="H41" s="47">
        <v>8</v>
      </c>
      <c r="I41" s="1">
        <v>7.128767123287671</v>
      </c>
      <c r="J41" s="42">
        <v>8</v>
      </c>
      <c r="K41" s="42">
        <v>7</v>
      </c>
      <c r="L41" s="43">
        <v>6</v>
      </c>
      <c r="M41" s="35">
        <f t="shared" si="0"/>
        <v>7.231050228310502</v>
      </c>
      <c r="N41" s="19" t="str">
        <f t="shared" si="1"/>
        <v>Khá</v>
      </c>
      <c r="O41" s="56"/>
      <c r="P41" s="57"/>
      <c r="Q41" s="16"/>
      <c r="R41" s="8">
        <v>17</v>
      </c>
      <c r="S41" s="39" t="str">
        <f t="shared" si="2"/>
        <v>Khá</v>
      </c>
      <c r="U41" s="8">
        <v>30</v>
      </c>
    </row>
    <row r="42" spans="1:21" ht="21.75" customHeight="1">
      <c r="A42" s="16">
        <v>31</v>
      </c>
      <c r="B42" s="28" t="s">
        <v>140</v>
      </c>
      <c r="C42" s="29" t="s">
        <v>141</v>
      </c>
      <c r="D42" s="32" t="s">
        <v>142</v>
      </c>
      <c r="E42" s="31" t="s">
        <v>37</v>
      </c>
      <c r="F42" s="47">
        <v>7</v>
      </c>
      <c r="G42" s="47">
        <v>8</v>
      </c>
      <c r="H42" s="47">
        <v>9</v>
      </c>
      <c r="I42" s="1">
        <v>5.99041095890411</v>
      </c>
      <c r="J42" s="42">
        <v>6</v>
      </c>
      <c r="K42" s="42">
        <v>6.5</v>
      </c>
      <c r="L42" s="43">
        <v>6</v>
      </c>
      <c r="M42" s="35">
        <f t="shared" si="0"/>
        <v>6.161872146118721</v>
      </c>
      <c r="N42" s="19" t="str">
        <f t="shared" si="1"/>
        <v>TB Khá</v>
      </c>
      <c r="O42" s="56"/>
      <c r="P42" s="57"/>
      <c r="Q42" s="16"/>
      <c r="R42" s="8">
        <v>18</v>
      </c>
      <c r="S42" s="39" t="str">
        <f t="shared" si="2"/>
        <v>TB Khá</v>
      </c>
      <c r="U42" s="8">
        <v>31</v>
      </c>
    </row>
    <row r="43" spans="1:21" ht="21.75" customHeight="1">
      <c r="A43" s="16">
        <v>32</v>
      </c>
      <c r="B43" s="28" t="s">
        <v>143</v>
      </c>
      <c r="C43" s="29" t="s">
        <v>144</v>
      </c>
      <c r="D43" s="32" t="s">
        <v>145</v>
      </c>
      <c r="E43" s="31" t="s">
        <v>37</v>
      </c>
      <c r="F43" s="47">
        <v>8</v>
      </c>
      <c r="G43" s="47">
        <v>9</v>
      </c>
      <c r="H43" s="47">
        <v>9</v>
      </c>
      <c r="I43" s="1">
        <v>6.831506849315069</v>
      </c>
      <c r="J43" s="42">
        <v>7</v>
      </c>
      <c r="K43" s="42">
        <v>7.5</v>
      </c>
      <c r="L43" s="43">
        <v>6</v>
      </c>
      <c r="M43" s="35">
        <f t="shared" si="0"/>
        <v>7.0824200913242015</v>
      </c>
      <c r="N43" s="19" t="str">
        <f t="shared" si="1"/>
        <v>Khá</v>
      </c>
      <c r="O43" s="56"/>
      <c r="P43" s="57"/>
      <c r="Q43" s="16"/>
      <c r="R43" s="8">
        <v>19</v>
      </c>
      <c r="S43" s="39" t="str">
        <f t="shared" si="2"/>
        <v>Khá</v>
      </c>
      <c r="U43" s="8">
        <v>32</v>
      </c>
    </row>
    <row r="44" spans="1:21" ht="21.75" customHeight="1">
      <c r="A44" s="16">
        <v>33</v>
      </c>
      <c r="B44" s="28" t="s">
        <v>124</v>
      </c>
      <c r="C44" s="29" t="s">
        <v>66</v>
      </c>
      <c r="D44" s="32" t="s">
        <v>146</v>
      </c>
      <c r="E44" s="31" t="s">
        <v>37</v>
      </c>
      <c r="F44" s="47">
        <v>8</v>
      </c>
      <c r="G44" s="47">
        <v>8</v>
      </c>
      <c r="H44" s="47">
        <v>8</v>
      </c>
      <c r="I44" s="1">
        <v>6.934246575342466</v>
      </c>
      <c r="J44" s="42">
        <v>8</v>
      </c>
      <c r="K44" s="42">
        <v>7</v>
      </c>
      <c r="L44" s="43">
        <v>6</v>
      </c>
      <c r="M44" s="35">
        <f t="shared" si="0"/>
        <v>7.1337899543378995</v>
      </c>
      <c r="N44" s="19" t="str">
        <f t="shared" si="1"/>
        <v>Khá</v>
      </c>
      <c r="O44" s="56"/>
      <c r="P44" s="57"/>
      <c r="Q44" s="16"/>
      <c r="R44" s="8">
        <v>20</v>
      </c>
      <c r="S44" s="39" t="str">
        <f t="shared" si="2"/>
        <v>Khá</v>
      </c>
      <c r="U44" s="8">
        <v>33</v>
      </c>
    </row>
    <row r="45" spans="1:21" ht="21.75" customHeight="1">
      <c r="A45" s="16">
        <v>34</v>
      </c>
      <c r="B45" s="28" t="s">
        <v>147</v>
      </c>
      <c r="C45" s="29" t="s">
        <v>102</v>
      </c>
      <c r="D45" s="32" t="s">
        <v>148</v>
      </c>
      <c r="E45" s="31" t="s">
        <v>37</v>
      </c>
      <c r="F45" s="47">
        <v>8</v>
      </c>
      <c r="G45" s="47">
        <v>8</v>
      </c>
      <c r="H45" s="47">
        <v>9</v>
      </c>
      <c r="I45" s="1">
        <v>6.836986301369864</v>
      </c>
      <c r="J45" s="42">
        <v>6</v>
      </c>
      <c r="K45" s="42">
        <v>7</v>
      </c>
      <c r="L45" s="43">
        <v>6</v>
      </c>
      <c r="M45" s="35">
        <f t="shared" si="0"/>
        <v>6.751826484018266</v>
      </c>
      <c r="N45" s="19" t="str">
        <f t="shared" si="1"/>
        <v>TB Khá</v>
      </c>
      <c r="O45" s="56"/>
      <c r="P45" s="57"/>
      <c r="Q45" s="16"/>
      <c r="R45" s="8">
        <v>21</v>
      </c>
      <c r="S45" s="39" t="str">
        <f t="shared" si="2"/>
        <v>TB Khá</v>
      </c>
      <c r="U45" s="8">
        <v>34</v>
      </c>
    </row>
    <row r="46" spans="1:21" ht="21.75" customHeight="1">
      <c r="A46" s="16">
        <v>35</v>
      </c>
      <c r="B46" s="28" t="s">
        <v>72</v>
      </c>
      <c r="C46" s="29" t="s">
        <v>9</v>
      </c>
      <c r="D46" s="30" t="s">
        <v>149</v>
      </c>
      <c r="E46" s="31" t="s">
        <v>37</v>
      </c>
      <c r="F46" s="47">
        <v>8</v>
      </c>
      <c r="G46" s="47">
        <v>8</v>
      </c>
      <c r="H46" s="47">
        <v>8</v>
      </c>
      <c r="I46" s="1">
        <v>6.536986301369863</v>
      </c>
      <c r="J46" s="42">
        <v>8</v>
      </c>
      <c r="K46" s="42">
        <v>7</v>
      </c>
      <c r="L46" s="43">
        <v>7</v>
      </c>
      <c r="M46" s="35">
        <f t="shared" si="0"/>
        <v>6.935159817351598</v>
      </c>
      <c r="N46" s="19" t="str">
        <f t="shared" si="1"/>
        <v>TB Khá</v>
      </c>
      <c r="O46" s="56"/>
      <c r="P46" s="57"/>
      <c r="Q46" s="16"/>
      <c r="R46" s="8">
        <v>22</v>
      </c>
      <c r="S46" s="39" t="str">
        <f t="shared" si="2"/>
        <v>TB Khá</v>
      </c>
      <c r="U46" s="8">
        <v>35</v>
      </c>
    </row>
    <row r="47" spans="1:21" ht="21.75" customHeight="1">
      <c r="A47" s="16">
        <v>36</v>
      </c>
      <c r="B47" s="28" t="s">
        <v>7</v>
      </c>
      <c r="C47" s="29" t="s">
        <v>100</v>
      </c>
      <c r="D47" s="30" t="s">
        <v>150</v>
      </c>
      <c r="E47" s="31" t="s">
        <v>37</v>
      </c>
      <c r="F47" s="47">
        <v>8</v>
      </c>
      <c r="G47" s="47">
        <v>8</v>
      </c>
      <c r="H47" s="47">
        <v>8</v>
      </c>
      <c r="I47" s="1">
        <v>6.236986301369863</v>
      </c>
      <c r="J47" s="42">
        <v>6</v>
      </c>
      <c r="K47" s="42">
        <v>7.5</v>
      </c>
      <c r="L47" s="43">
        <v>6</v>
      </c>
      <c r="M47" s="35">
        <f t="shared" si="0"/>
        <v>6.618493150684931</v>
      </c>
      <c r="N47" s="19" t="str">
        <f t="shared" si="1"/>
        <v>TB Khá</v>
      </c>
      <c r="O47" s="56"/>
      <c r="P47" s="57"/>
      <c r="Q47" s="16"/>
      <c r="R47" s="8">
        <v>23</v>
      </c>
      <c r="S47" s="39" t="str">
        <f t="shared" si="2"/>
        <v>TB Khá</v>
      </c>
      <c r="U47" s="8">
        <v>36</v>
      </c>
    </row>
    <row r="48" spans="1:21" ht="21.75" customHeight="1">
      <c r="A48" s="16">
        <v>37</v>
      </c>
      <c r="B48" s="23" t="s">
        <v>151</v>
      </c>
      <c r="C48" s="24" t="s">
        <v>95</v>
      </c>
      <c r="D48" s="27" t="s">
        <v>152</v>
      </c>
      <c r="E48" s="26" t="s">
        <v>37</v>
      </c>
      <c r="F48" s="17">
        <v>9</v>
      </c>
      <c r="G48" s="17">
        <v>9</v>
      </c>
      <c r="H48" s="17">
        <v>9</v>
      </c>
      <c r="I48" s="1">
        <v>6.8794520547945215</v>
      </c>
      <c r="J48" s="42">
        <v>8</v>
      </c>
      <c r="K48" s="42">
        <v>6.5</v>
      </c>
      <c r="L48" s="43">
        <v>7</v>
      </c>
      <c r="M48" s="35">
        <f t="shared" si="0"/>
        <v>6.939726027397261</v>
      </c>
      <c r="N48" s="19" t="str">
        <f t="shared" si="1"/>
        <v>TB Khá</v>
      </c>
      <c r="O48" s="56"/>
      <c r="P48" s="57"/>
      <c r="Q48" s="16"/>
      <c r="R48" s="8">
        <v>24</v>
      </c>
      <c r="S48" s="39" t="str">
        <f t="shared" si="2"/>
        <v>TB Khá</v>
      </c>
      <c r="U48" s="8">
        <v>37</v>
      </c>
    </row>
    <row r="49" spans="1:21" ht="21.75" customHeight="1">
      <c r="A49" s="16">
        <v>38</v>
      </c>
      <c r="B49" s="23" t="s">
        <v>153</v>
      </c>
      <c r="C49" s="24" t="s">
        <v>95</v>
      </c>
      <c r="D49" s="27" t="s">
        <v>154</v>
      </c>
      <c r="E49" s="26" t="s">
        <v>37</v>
      </c>
      <c r="F49" s="17">
        <v>8</v>
      </c>
      <c r="G49" s="17">
        <v>8</v>
      </c>
      <c r="H49" s="17">
        <v>9</v>
      </c>
      <c r="I49" s="1">
        <v>7.1808219178082195</v>
      </c>
      <c r="J49" s="42">
        <v>6</v>
      </c>
      <c r="K49" s="42">
        <v>6.5</v>
      </c>
      <c r="L49" s="43">
        <v>7</v>
      </c>
      <c r="M49" s="35">
        <f t="shared" si="0"/>
        <v>6.757077625570776</v>
      </c>
      <c r="N49" s="19" t="str">
        <f t="shared" si="1"/>
        <v>TB Khá</v>
      </c>
      <c r="O49" s="56"/>
      <c r="P49" s="57"/>
      <c r="Q49" s="16"/>
      <c r="R49" s="8">
        <v>25</v>
      </c>
      <c r="S49" s="39" t="str">
        <f t="shared" si="2"/>
        <v>TB Khá</v>
      </c>
      <c r="U49" s="8">
        <v>38</v>
      </c>
    </row>
    <row r="50" spans="1:21" ht="21.75" customHeight="1">
      <c r="A50" s="16">
        <v>39</v>
      </c>
      <c r="B50" s="23" t="s">
        <v>93</v>
      </c>
      <c r="C50" s="24" t="s">
        <v>75</v>
      </c>
      <c r="D50" s="25" t="s">
        <v>155</v>
      </c>
      <c r="E50" s="26" t="s">
        <v>37</v>
      </c>
      <c r="F50" s="17">
        <v>8</v>
      </c>
      <c r="G50" s="17">
        <v>9</v>
      </c>
      <c r="H50" s="17">
        <v>9</v>
      </c>
      <c r="I50" s="1">
        <v>6.971232876712329</v>
      </c>
      <c r="J50" s="42">
        <v>7</v>
      </c>
      <c r="K50" s="42">
        <v>7</v>
      </c>
      <c r="L50" s="43">
        <v>6</v>
      </c>
      <c r="M50" s="35">
        <f t="shared" si="0"/>
        <v>6.985616438356165</v>
      </c>
      <c r="N50" s="19" t="str">
        <f t="shared" si="1"/>
        <v>Khá</v>
      </c>
      <c r="O50" s="56" t="s">
        <v>158</v>
      </c>
      <c r="P50" s="57" t="s">
        <v>111</v>
      </c>
      <c r="Q50" s="16"/>
      <c r="R50" s="8">
        <v>26</v>
      </c>
      <c r="S50" s="39" t="str">
        <f t="shared" si="2"/>
        <v>Khá</v>
      </c>
      <c r="U50" s="8">
        <v>39</v>
      </c>
    </row>
    <row r="51" spans="1:21" ht="21.75" customHeight="1">
      <c r="A51" s="16">
        <v>40</v>
      </c>
      <c r="B51" s="23" t="s">
        <v>156</v>
      </c>
      <c r="C51" s="24" t="s">
        <v>91</v>
      </c>
      <c r="D51" s="27" t="s">
        <v>157</v>
      </c>
      <c r="E51" s="26" t="s">
        <v>37</v>
      </c>
      <c r="F51" s="17">
        <v>8</v>
      </c>
      <c r="G51" s="17">
        <v>8</v>
      </c>
      <c r="H51" s="17">
        <v>9</v>
      </c>
      <c r="I51" s="1">
        <v>6.868493150684932</v>
      </c>
      <c r="J51" s="42">
        <v>7</v>
      </c>
      <c r="K51" s="42">
        <v>6.5</v>
      </c>
      <c r="L51" s="43">
        <v>7</v>
      </c>
      <c r="M51" s="35">
        <f t="shared" si="0"/>
        <v>6.767579908675799</v>
      </c>
      <c r="N51" s="19" t="str">
        <f t="shared" si="1"/>
        <v>TB Khá</v>
      </c>
      <c r="O51" s="56"/>
      <c r="P51" s="57"/>
      <c r="Q51" s="16"/>
      <c r="R51" s="8">
        <v>27</v>
      </c>
      <c r="S51" s="39" t="str">
        <f t="shared" si="2"/>
        <v>TB Khá</v>
      </c>
      <c r="U51" s="8">
        <v>40</v>
      </c>
    </row>
    <row r="52" spans="1:21" ht="21.75" customHeight="1">
      <c r="A52" s="16">
        <v>41</v>
      </c>
      <c r="B52" s="23" t="s">
        <v>159</v>
      </c>
      <c r="C52" s="24" t="s">
        <v>63</v>
      </c>
      <c r="D52" s="33" t="s">
        <v>160</v>
      </c>
      <c r="E52" s="26" t="s">
        <v>37</v>
      </c>
      <c r="F52" s="17">
        <v>7</v>
      </c>
      <c r="G52" s="17">
        <v>8</v>
      </c>
      <c r="H52" s="18">
        <v>7</v>
      </c>
      <c r="I52" s="1">
        <v>5.915463917525773</v>
      </c>
      <c r="J52" s="42">
        <v>6</v>
      </c>
      <c r="K52" s="42">
        <v>6</v>
      </c>
      <c r="L52" s="43">
        <v>6</v>
      </c>
      <c r="M52" s="35">
        <f t="shared" si="0"/>
        <v>5.957731958762886</v>
      </c>
      <c r="N52" s="19" t="str">
        <f t="shared" si="1"/>
        <v>TB Khá</v>
      </c>
      <c r="O52" s="56" t="s">
        <v>210</v>
      </c>
      <c r="P52" s="57" t="s">
        <v>211</v>
      </c>
      <c r="Q52" s="16"/>
      <c r="R52" s="20">
        <v>1</v>
      </c>
      <c r="S52" s="39" t="str">
        <f t="shared" si="2"/>
        <v>TB Khá</v>
      </c>
      <c r="U52" s="8">
        <v>1</v>
      </c>
    </row>
    <row r="53" spans="1:21" ht="21.75" customHeight="1">
      <c r="A53" s="16">
        <v>42</v>
      </c>
      <c r="B53" s="23" t="s">
        <v>74</v>
      </c>
      <c r="C53" s="24" t="s">
        <v>161</v>
      </c>
      <c r="D53" s="33" t="s">
        <v>162</v>
      </c>
      <c r="E53" s="26" t="s">
        <v>37</v>
      </c>
      <c r="F53" s="17">
        <v>5</v>
      </c>
      <c r="G53" s="17">
        <v>6</v>
      </c>
      <c r="H53" s="18">
        <v>6</v>
      </c>
      <c r="I53" s="1">
        <v>6.1360824742268045</v>
      </c>
      <c r="J53" s="42">
        <v>6</v>
      </c>
      <c r="K53" s="42">
        <v>7</v>
      </c>
      <c r="L53" s="43">
        <v>7</v>
      </c>
      <c r="M53" s="35">
        <f t="shared" si="0"/>
        <v>6.401374570446737</v>
      </c>
      <c r="N53" s="19" t="str">
        <f t="shared" si="1"/>
        <v>TB Khá</v>
      </c>
      <c r="O53" s="56"/>
      <c r="P53" s="57"/>
      <c r="Q53" s="16"/>
      <c r="R53" s="20">
        <v>2</v>
      </c>
      <c r="S53" s="39" t="str">
        <f t="shared" si="2"/>
        <v>TB Khá</v>
      </c>
      <c r="U53" s="8">
        <v>2</v>
      </c>
    </row>
    <row r="54" spans="1:21" ht="21.75" customHeight="1">
      <c r="A54" s="16">
        <v>43</v>
      </c>
      <c r="B54" s="23" t="s">
        <v>163</v>
      </c>
      <c r="C54" s="24" t="s">
        <v>161</v>
      </c>
      <c r="D54" s="33" t="s">
        <v>164</v>
      </c>
      <c r="E54" s="26" t="s">
        <v>37</v>
      </c>
      <c r="F54" s="17">
        <v>7</v>
      </c>
      <c r="G54" s="17">
        <v>7</v>
      </c>
      <c r="H54" s="18">
        <v>7</v>
      </c>
      <c r="I54" s="1">
        <v>6.543298969072166</v>
      </c>
      <c r="J54" s="42">
        <v>5</v>
      </c>
      <c r="K54" s="42">
        <v>8</v>
      </c>
      <c r="L54" s="43">
        <v>6</v>
      </c>
      <c r="M54" s="35">
        <f t="shared" si="0"/>
        <v>6.771649484536083</v>
      </c>
      <c r="N54" s="19" t="str">
        <f t="shared" si="1"/>
        <v>TB Khá</v>
      </c>
      <c r="O54" s="56"/>
      <c r="P54" s="57"/>
      <c r="Q54" s="16"/>
      <c r="R54" s="20">
        <v>3</v>
      </c>
      <c r="S54" s="39" t="str">
        <f t="shared" si="2"/>
        <v>TB Khá</v>
      </c>
      <c r="U54" s="8">
        <v>3</v>
      </c>
    </row>
    <row r="55" spans="1:21" ht="21.75" customHeight="1">
      <c r="A55" s="16">
        <v>44</v>
      </c>
      <c r="B55" s="23" t="s">
        <v>12</v>
      </c>
      <c r="C55" s="24" t="s">
        <v>6</v>
      </c>
      <c r="D55" s="33" t="s">
        <v>87</v>
      </c>
      <c r="E55" s="26" t="s">
        <v>37</v>
      </c>
      <c r="F55" s="17">
        <v>6</v>
      </c>
      <c r="G55" s="17">
        <v>6</v>
      </c>
      <c r="H55" s="18">
        <v>5</v>
      </c>
      <c r="I55" s="1">
        <v>6.587628865979381</v>
      </c>
      <c r="J55" s="42">
        <v>7</v>
      </c>
      <c r="K55" s="42">
        <v>6</v>
      </c>
      <c r="L55" s="43">
        <v>7</v>
      </c>
      <c r="M55" s="35">
        <f t="shared" si="0"/>
        <v>6.460481099656357</v>
      </c>
      <c r="N55" s="19" t="str">
        <f t="shared" si="1"/>
        <v>TB Khá</v>
      </c>
      <c r="O55" s="56"/>
      <c r="P55" s="57"/>
      <c r="Q55" s="16"/>
      <c r="R55" s="20">
        <v>4</v>
      </c>
      <c r="S55" s="39" t="str">
        <f t="shared" si="2"/>
        <v>TB Khá</v>
      </c>
      <c r="U55" s="8">
        <v>4</v>
      </c>
    </row>
    <row r="56" spans="1:21" ht="21.75" customHeight="1">
      <c r="A56" s="16">
        <v>45</v>
      </c>
      <c r="B56" s="23" t="s">
        <v>70</v>
      </c>
      <c r="C56" s="24" t="s">
        <v>165</v>
      </c>
      <c r="D56" s="33" t="s">
        <v>166</v>
      </c>
      <c r="E56" s="26" t="s">
        <v>37</v>
      </c>
      <c r="F56" s="17">
        <v>6</v>
      </c>
      <c r="G56" s="17">
        <v>6</v>
      </c>
      <c r="H56" s="18">
        <v>5</v>
      </c>
      <c r="I56" s="1">
        <v>5.788659793814433</v>
      </c>
      <c r="J56" s="42">
        <v>7</v>
      </c>
      <c r="K56" s="42">
        <v>6</v>
      </c>
      <c r="L56" s="43">
        <v>6</v>
      </c>
      <c r="M56" s="35">
        <f t="shared" si="0"/>
        <v>6.060996563573883</v>
      </c>
      <c r="N56" s="19" t="str">
        <f t="shared" si="1"/>
        <v>TB Khá</v>
      </c>
      <c r="O56" s="56"/>
      <c r="P56" s="57"/>
      <c r="Q56" s="16"/>
      <c r="R56" s="20">
        <v>5</v>
      </c>
      <c r="S56" s="39" t="str">
        <f t="shared" si="2"/>
        <v>TB Khá</v>
      </c>
      <c r="U56" s="8">
        <v>5</v>
      </c>
    </row>
    <row r="57" spans="1:21" ht="21.75" customHeight="1">
      <c r="A57" s="16">
        <v>46</v>
      </c>
      <c r="B57" s="23" t="s">
        <v>72</v>
      </c>
      <c r="C57" s="24" t="s">
        <v>167</v>
      </c>
      <c r="D57" s="33" t="s">
        <v>168</v>
      </c>
      <c r="E57" s="26" t="s">
        <v>37</v>
      </c>
      <c r="F57" s="17">
        <v>6</v>
      </c>
      <c r="G57" s="17">
        <v>5</v>
      </c>
      <c r="H57" s="18">
        <v>8</v>
      </c>
      <c r="I57" s="1">
        <v>6.1</v>
      </c>
      <c r="J57" s="42">
        <v>6</v>
      </c>
      <c r="K57" s="42">
        <v>6</v>
      </c>
      <c r="L57" s="43">
        <v>7</v>
      </c>
      <c r="M57" s="35">
        <f t="shared" si="0"/>
        <v>6.05</v>
      </c>
      <c r="N57" s="19" t="str">
        <f t="shared" si="1"/>
        <v>TB Khá</v>
      </c>
      <c r="O57" s="56"/>
      <c r="P57" s="57"/>
      <c r="Q57" s="16"/>
      <c r="R57" s="20">
        <v>6</v>
      </c>
      <c r="S57" s="39" t="str">
        <f t="shared" si="2"/>
        <v>TB Khá</v>
      </c>
      <c r="U57" s="8">
        <v>6</v>
      </c>
    </row>
    <row r="58" spans="1:21" ht="21.75" customHeight="1">
      <c r="A58" s="16">
        <v>47</v>
      </c>
      <c r="B58" s="23" t="s">
        <v>169</v>
      </c>
      <c r="C58" s="24" t="s">
        <v>5</v>
      </c>
      <c r="D58" s="33" t="s">
        <v>101</v>
      </c>
      <c r="E58" s="26" t="s">
        <v>37</v>
      </c>
      <c r="F58" s="17">
        <v>6</v>
      </c>
      <c r="G58" s="17">
        <v>6</v>
      </c>
      <c r="H58" s="18">
        <v>5</v>
      </c>
      <c r="I58" s="1">
        <v>5.652577319587628</v>
      </c>
      <c r="J58" s="42">
        <v>7</v>
      </c>
      <c r="K58" s="42">
        <v>7</v>
      </c>
      <c r="L58" s="43">
        <v>6</v>
      </c>
      <c r="M58" s="35">
        <f t="shared" si="0"/>
        <v>6.326288659793814</v>
      </c>
      <c r="N58" s="19" t="str">
        <f t="shared" si="1"/>
        <v>TB Khá</v>
      </c>
      <c r="O58" s="56"/>
      <c r="P58" s="57"/>
      <c r="Q58" s="16"/>
      <c r="R58" s="20">
        <v>7</v>
      </c>
      <c r="S58" s="39" t="str">
        <f t="shared" si="2"/>
        <v>TB Khá</v>
      </c>
      <c r="U58" s="8">
        <v>7</v>
      </c>
    </row>
    <row r="59" spans="1:21" ht="21.75" customHeight="1">
      <c r="A59" s="16">
        <v>48</v>
      </c>
      <c r="B59" s="23" t="s">
        <v>170</v>
      </c>
      <c r="C59" s="24" t="s">
        <v>5</v>
      </c>
      <c r="D59" s="33" t="s">
        <v>171</v>
      </c>
      <c r="E59" s="26" t="s">
        <v>37</v>
      </c>
      <c r="F59" s="17">
        <v>7</v>
      </c>
      <c r="G59" s="17">
        <v>6</v>
      </c>
      <c r="H59" s="18">
        <v>5</v>
      </c>
      <c r="I59" s="1">
        <v>6.369513991163477</v>
      </c>
      <c r="J59" s="42">
        <v>6</v>
      </c>
      <c r="K59" s="42">
        <v>7</v>
      </c>
      <c r="L59" s="43">
        <v>6</v>
      </c>
      <c r="M59" s="35">
        <f t="shared" si="0"/>
        <v>6.518090328915072</v>
      </c>
      <c r="N59" s="19" t="str">
        <f t="shared" si="1"/>
        <v>TB Khá</v>
      </c>
      <c r="O59" s="56"/>
      <c r="P59" s="57"/>
      <c r="Q59" s="16"/>
      <c r="R59" s="20">
        <v>8</v>
      </c>
      <c r="S59" s="39" t="str">
        <f t="shared" si="2"/>
        <v>TB Khá</v>
      </c>
      <c r="U59" s="8">
        <v>8</v>
      </c>
    </row>
    <row r="60" spans="1:21" ht="21.75" customHeight="1">
      <c r="A60" s="16">
        <v>49</v>
      </c>
      <c r="B60" s="23" t="s">
        <v>172</v>
      </c>
      <c r="C60" s="24" t="s">
        <v>173</v>
      </c>
      <c r="D60" s="33" t="s">
        <v>174</v>
      </c>
      <c r="E60" s="26" t="s">
        <v>37</v>
      </c>
      <c r="F60" s="17">
        <v>7</v>
      </c>
      <c r="G60" s="17">
        <v>7</v>
      </c>
      <c r="H60" s="18">
        <v>8</v>
      </c>
      <c r="I60" s="1">
        <v>7.271134020618557</v>
      </c>
      <c r="J60" s="42">
        <v>7</v>
      </c>
      <c r="K60" s="42">
        <v>8</v>
      </c>
      <c r="L60" s="43">
        <v>7</v>
      </c>
      <c r="M60" s="35">
        <f t="shared" si="0"/>
        <v>7.468900343642612</v>
      </c>
      <c r="N60" s="19" t="str">
        <f t="shared" si="1"/>
        <v>Khá</v>
      </c>
      <c r="O60" s="56"/>
      <c r="P60" s="57"/>
      <c r="Q60" s="16"/>
      <c r="R60" s="20">
        <v>9</v>
      </c>
      <c r="S60" s="39" t="str">
        <f t="shared" si="2"/>
        <v>Khá</v>
      </c>
      <c r="U60" s="8">
        <v>9</v>
      </c>
    </row>
    <row r="61" spans="1:21" ht="21.75" customHeight="1">
      <c r="A61" s="16">
        <v>50</v>
      </c>
      <c r="B61" s="23" t="s">
        <v>67</v>
      </c>
      <c r="C61" s="24" t="s">
        <v>94</v>
      </c>
      <c r="D61" s="33" t="s">
        <v>175</v>
      </c>
      <c r="E61" s="26" t="s">
        <v>37</v>
      </c>
      <c r="F61" s="17">
        <v>7</v>
      </c>
      <c r="G61" s="17">
        <v>7</v>
      </c>
      <c r="H61" s="18">
        <v>6</v>
      </c>
      <c r="I61" s="1">
        <v>6.396907216494846</v>
      </c>
      <c r="J61" s="42">
        <v>7</v>
      </c>
      <c r="K61" s="42">
        <v>6</v>
      </c>
      <c r="L61" s="43">
        <v>7</v>
      </c>
      <c r="M61" s="35">
        <f t="shared" si="0"/>
        <v>6.36512027491409</v>
      </c>
      <c r="N61" s="19" t="str">
        <f t="shared" si="1"/>
        <v>TB Khá</v>
      </c>
      <c r="O61" s="56"/>
      <c r="P61" s="57"/>
      <c r="Q61" s="16"/>
      <c r="R61" s="20">
        <v>10</v>
      </c>
      <c r="S61" s="39" t="str">
        <f t="shared" si="2"/>
        <v>TB Khá</v>
      </c>
      <c r="U61" s="8">
        <v>10</v>
      </c>
    </row>
    <row r="62" spans="1:21" ht="21.75" customHeight="1">
      <c r="A62" s="16">
        <v>51</v>
      </c>
      <c r="B62" s="23" t="s">
        <v>176</v>
      </c>
      <c r="C62" s="24" t="s">
        <v>177</v>
      </c>
      <c r="D62" s="33" t="s">
        <v>178</v>
      </c>
      <c r="E62" s="26" t="s">
        <v>37</v>
      </c>
      <c r="F62" s="17">
        <v>7</v>
      </c>
      <c r="G62" s="17">
        <v>8</v>
      </c>
      <c r="H62" s="18">
        <v>6</v>
      </c>
      <c r="I62" s="1">
        <v>5.660824742268041</v>
      </c>
      <c r="J62" s="42">
        <v>6</v>
      </c>
      <c r="K62" s="42">
        <v>6</v>
      </c>
      <c r="L62" s="43">
        <v>7</v>
      </c>
      <c r="M62" s="35">
        <f t="shared" si="0"/>
        <v>5.83041237113402</v>
      </c>
      <c r="N62" s="19" t="str">
        <f t="shared" si="1"/>
        <v>Trung bình</v>
      </c>
      <c r="O62" s="56"/>
      <c r="P62" s="57"/>
      <c r="Q62" s="16"/>
      <c r="R62" s="20">
        <v>11</v>
      </c>
      <c r="S62" s="39" t="str">
        <f t="shared" si="2"/>
        <v>Trung bình</v>
      </c>
      <c r="U62" s="8">
        <v>11</v>
      </c>
    </row>
    <row r="63" spans="1:21" ht="21.75" customHeight="1">
      <c r="A63" s="16">
        <v>52</v>
      </c>
      <c r="B63" s="23" t="s">
        <v>74</v>
      </c>
      <c r="C63" s="24" t="s">
        <v>85</v>
      </c>
      <c r="D63" s="33" t="s">
        <v>84</v>
      </c>
      <c r="E63" s="26" t="s">
        <v>37</v>
      </c>
      <c r="F63" s="17">
        <v>7</v>
      </c>
      <c r="G63" s="17">
        <v>6</v>
      </c>
      <c r="H63" s="18">
        <v>6</v>
      </c>
      <c r="I63" s="1">
        <v>6.146391752577319</v>
      </c>
      <c r="J63" s="42">
        <v>7</v>
      </c>
      <c r="K63" s="42">
        <v>7</v>
      </c>
      <c r="L63" s="43">
        <v>7</v>
      </c>
      <c r="M63" s="35">
        <f t="shared" si="0"/>
        <v>6.57319587628866</v>
      </c>
      <c r="N63" s="19" t="str">
        <f t="shared" si="1"/>
        <v>TB Khá</v>
      </c>
      <c r="O63" s="56"/>
      <c r="P63" s="57"/>
      <c r="Q63" s="16"/>
      <c r="R63" s="20">
        <v>12</v>
      </c>
      <c r="S63" s="39" t="str">
        <f t="shared" si="2"/>
        <v>TB Khá</v>
      </c>
      <c r="U63" s="8">
        <v>12</v>
      </c>
    </row>
    <row r="64" spans="1:21" ht="21.75" customHeight="1">
      <c r="A64" s="16">
        <v>53</v>
      </c>
      <c r="B64" s="23" t="s">
        <v>11</v>
      </c>
      <c r="C64" s="24" t="s">
        <v>89</v>
      </c>
      <c r="D64" s="33" t="s">
        <v>96</v>
      </c>
      <c r="E64" s="26" t="s">
        <v>37</v>
      </c>
      <c r="F64" s="17">
        <v>5</v>
      </c>
      <c r="G64" s="17">
        <v>6</v>
      </c>
      <c r="H64" s="18">
        <v>6</v>
      </c>
      <c r="I64" s="1">
        <v>6.002061855670104</v>
      </c>
      <c r="J64" s="42">
        <v>7</v>
      </c>
      <c r="K64" s="42">
        <v>6</v>
      </c>
      <c r="L64" s="43">
        <v>7</v>
      </c>
      <c r="M64" s="35">
        <f t="shared" si="0"/>
        <v>6.1676975945017185</v>
      </c>
      <c r="N64" s="19" t="str">
        <f t="shared" si="1"/>
        <v>TB Khá</v>
      </c>
      <c r="O64" s="56"/>
      <c r="P64" s="57"/>
      <c r="Q64" s="16"/>
      <c r="R64" s="20">
        <v>13</v>
      </c>
      <c r="S64" s="39" t="str">
        <f t="shared" si="2"/>
        <v>TB Khá</v>
      </c>
      <c r="U64" s="8">
        <v>13</v>
      </c>
    </row>
    <row r="65" spans="1:21" ht="21.75" customHeight="1">
      <c r="A65" s="16">
        <v>54</v>
      </c>
      <c r="B65" s="23" t="s">
        <v>179</v>
      </c>
      <c r="C65" s="24" t="s">
        <v>3</v>
      </c>
      <c r="D65" s="33" t="s">
        <v>90</v>
      </c>
      <c r="E65" s="26" t="s">
        <v>37</v>
      </c>
      <c r="F65" s="17">
        <v>8</v>
      </c>
      <c r="G65" s="17">
        <v>7</v>
      </c>
      <c r="H65" s="18">
        <v>6</v>
      </c>
      <c r="I65" s="1">
        <v>7.293814432989691</v>
      </c>
      <c r="J65" s="42">
        <v>7</v>
      </c>
      <c r="K65" s="42">
        <v>8</v>
      </c>
      <c r="L65" s="43">
        <v>6</v>
      </c>
      <c r="M65" s="35">
        <f t="shared" si="0"/>
        <v>7.480240549828179</v>
      </c>
      <c r="N65" s="19" t="str">
        <f t="shared" si="1"/>
        <v>Khá</v>
      </c>
      <c r="O65" s="56"/>
      <c r="P65" s="57"/>
      <c r="Q65" s="16"/>
      <c r="R65" s="20">
        <v>14</v>
      </c>
      <c r="S65" s="39" t="str">
        <f t="shared" si="2"/>
        <v>Khá</v>
      </c>
      <c r="U65" s="8">
        <v>14</v>
      </c>
    </row>
    <row r="66" spans="1:21" ht="21.75" customHeight="1">
      <c r="A66" s="16">
        <v>55</v>
      </c>
      <c r="B66" s="23" t="s">
        <v>180</v>
      </c>
      <c r="C66" s="24" t="s">
        <v>181</v>
      </c>
      <c r="D66" s="33" t="s">
        <v>232</v>
      </c>
      <c r="E66" s="26" t="s">
        <v>37</v>
      </c>
      <c r="F66" s="17">
        <v>6</v>
      </c>
      <c r="G66" s="17">
        <v>7</v>
      </c>
      <c r="H66" s="18">
        <v>7</v>
      </c>
      <c r="I66" s="1">
        <v>5.567452135493373</v>
      </c>
      <c r="J66" s="42">
        <v>5</v>
      </c>
      <c r="K66" s="42">
        <v>6</v>
      </c>
      <c r="L66" s="43">
        <v>6</v>
      </c>
      <c r="M66" s="35">
        <f t="shared" si="0"/>
        <v>5.61705940108002</v>
      </c>
      <c r="N66" s="19" t="str">
        <f t="shared" si="1"/>
        <v>Trung bình</v>
      </c>
      <c r="O66" s="56"/>
      <c r="P66" s="57"/>
      <c r="Q66" s="16"/>
      <c r="R66" s="20">
        <v>15</v>
      </c>
      <c r="S66" s="39" t="str">
        <f t="shared" si="2"/>
        <v>Trung bình</v>
      </c>
      <c r="U66" s="8">
        <v>15</v>
      </c>
    </row>
    <row r="67" spans="1:21" ht="21.75" customHeight="1">
      <c r="A67" s="16">
        <v>56</v>
      </c>
      <c r="B67" s="23" t="s">
        <v>169</v>
      </c>
      <c r="C67" s="24" t="s">
        <v>108</v>
      </c>
      <c r="D67" s="33" t="s">
        <v>233</v>
      </c>
      <c r="E67" s="26" t="s">
        <v>37</v>
      </c>
      <c r="F67" s="17">
        <v>7</v>
      </c>
      <c r="G67" s="17">
        <v>6</v>
      </c>
      <c r="H67" s="18">
        <v>8</v>
      </c>
      <c r="I67" s="1">
        <v>6.402798232695139</v>
      </c>
      <c r="J67" s="42">
        <v>8</v>
      </c>
      <c r="K67" s="42">
        <v>8</v>
      </c>
      <c r="L67" s="43">
        <v>6</v>
      </c>
      <c r="M67" s="35">
        <f t="shared" si="0"/>
        <v>7.201399116347569</v>
      </c>
      <c r="N67" s="19" t="str">
        <f t="shared" si="1"/>
        <v>Khá</v>
      </c>
      <c r="O67" s="56"/>
      <c r="P67" s="57"/>
      <c r="Q67" s="16"/>
      <c r="R67" s="20">
        <v>16</v>
      </c>
      <c r="S67" s="39" t="str">
        <f t="shared" si="2"/>
        <v>Khá</v>
      </c>
      <c r="U67" s="8">
        <v>16</v>
      </c>
    </row>
    <row r="68" spans="1:21" ht="21.75" customHeight="1">
      <c r="A68" s="16">
        <v>57</v>
      </c>
      <c r="B68" s="23" t="s">
        <v>71</v>
      </c>
      <c r="C68" s="24" t="s">
        <v>182</v>
      </c>
      <c r="D68" s="33" t="s">
        <v>103</v>
      </c>
      <c r="E68" s="26" t="s">
        <v>37</v>
      </c>
      <c r="F68" s="17">
        <v>6</v>
      </c>
      <c r="G68" s="17">
        <v>7</v>
      </c>
      <c r="H68" s="18">
        <v>6</v>
      </c>
      <c r="I68" s="1">
        <v>5.685567010309279</v>
      </c>
      <c r="J68" s="42">
        <v>7</v>
      </c>
      <c r="K68" s="42">
        <v>6</v>
      </c>
      <c r="L68" s="43">
        <v>7</v>
      </c>
      <c r="M68" s="35">
        <f t="shared" si="0"/>
        <v>6.009450171821307</v>
      </c>
      <c r="N68" s="19" t="str">
        <f t="shared" si="1"/>
        <v>TB Khá</v>
      </c>
      <c r="O68" s="56"/>
      <c r="P68" s="57"/>
      <c r="Q68" s="16"/>
      <c r="R68" s="20">
        <v>17</v>
      </c>
      <c r="S68" s="39" t="str">
        <f t="shared" si="2"/>
        <v>TB Khá</v>
      </c>
      <c r="U68" s="8">
        <v>17</v>
      </c>
    </row>
    <row r="69" spans="1:21" ht="21.75" customHeight="1">
      <c r="A69" s="16">
        <v>58</v>
      </c>
      <c r="B69" s="23" t="s">
        <v>71</v>
      </c>
      <c r="C69" s="24" t="s">
        <v>183</v>
      </c>
      <c r="D69" s="33" t="s">
        <v>104</v>
      </c>
      <c r="E69" s="26" t="s">
        <v>37</v>
      </c>
      <c r="F69" s="17">
        <v>7</v>
      </c>
      <c r="G69" s="17">
        <v>6</v>
      </c>
      <c r="H69" s="18">
        <v>6</v>
      </c>
      <c r="I69" s="1">
        <v>6.8185567010309285</v>
      </c>
      <c r="J69" s="42">
        <v>8</v>
      </c>
      <c r="K69" s="42">
        <v>7</v>
      </c>
      <c r="L69" s="43">
        <v>7</v>
      </c>
      <c r="M69" s="35">
        <f t="shared" si="0"/>
        <v>7.075945017182131</v>
      </c>
      <c r="N69" s="19" t="str">
        <f t="shared" si="1"/>
        <v>Khá</v>
      </c>
      <c r="O69" s="56"/>
      <c r="P69" s="57"/>
      <c r="Q69" s="16"/>
      <c r="R69" s="20">
        <v>18</v>
      </c>
      <c r="S69" s="39" t="str">
        <f t="shared" si="2"/>
        <v>Khá</v>
      </c>
      <c r="U69" s="8">
        <v>18</v>
      </c>
    </row>
    <row r="70" spans="1:21" ht="21.75" customHeight="1">
      <c r="A70" s="16">
        <v>59</v>
      </c>
      <c r="B70" s="23" t="s">
        <v>12</v>
      </c>
      <c r="C70" s="24" t="s">
        <v>15</v>
      </c>
      <c r="D70" s="33" t="s">
        <v>84</v>
      </c>
      <c r="E70" s="26" t="s">
        <v>37</v>
      </c>
      <c r="F70" s="17">
        <v>6</v>
      </c>
      <c r="G70" s="17">
        <v>6</v>
      </c>
      <c r="H70" s="18">
        <v>7</v>
      </c>
      <c r="I70" s="1">
        <v>5.758762886597937</v>
      </c>
      <c r="J70" s="42">
        <v>7</v>
      </c>
      <c r="K70" s="42">
        <v>7</v>
      </c>
      <c r="L70" s="43">
        <v>6</v>
      </c>
      <c r="M70" s="35">
        <f t="shared" si="0"/>
        <v>6.379381443298969</v>
      </c>
      <c r="N70" s="19" t="str">
        <f t="shared" si="1"/>
        <v>TB Khá</v>
      </c>
      <c r="O70" s="56"/>
      <c r="P70" s="57"/>
      <c r="Q70" s="16"/>
      <c r="R70" s="20">
        <v>19</v>
      </c>
      <c r="S70" s="39" t="str">
        <f t="shared" si="2"/>
        <v>TB Khá</v>
      </c>
      <c r="U70" s="8">
        <v>19</v>
      </c>
    </row>
    <row r="71" spans="1:21" ht="21.75" customHeight="1">
      <c r="A71" s="16">
        <v>60</v>
      </c>
      <c r="B71" s="23" t="s">
        <v>116</v>
      </c>
      <c r="C71" s="24" t="s">
        <v>184</v>
      </c>
      <c r="D71" s="33" t="s">
        <v>185</v>
      </c>
      <c r="E71" s="26" t="s">
        <v>37</v>
      </c>
      <c r="F71" s="17">
        <v>5</v>
      </c>
      <c r="G71" s="17">
        <v>6</v>
      </c>
      <c r="H71" s="18">
        <v>8</v>
      </c>
      <c r="I71" s="1">
        <v>5.546391752577319</v>
      </c>
      <c r="J71" s="42">
        <v>7</v>
      </c>
      <c r="K71" s="42">
        <v>6</v>
      </c>
      <c r="L71" s="43">
        <v>6</v>
      </c>
      <c r="M71" s="35">
        <f t="shared" si="0"/>
        <v>5.939862542955326</v>
      </c>
      <c r="N71" s="19" t="str">
        <f t="shared" si="1"/>
        <v>Trung bình</v>
      </c>
      <c r="O71" s="56"/>
      <c r="P71" s="57"/>
      <c r="Q71" s="16"/>
      <c r="R71" s="20">
        <v>20</v>
      </c>
      <c r="S71" s="39" t="str">
        <f t="shared" si="2"/>
        <v>Trung bình</v>
      </c>
      <c r="U71" s="8">
        <v>20</v>
      </c>
    </row>
    <row r="72" spans="1:21" ht="21.75" customHeight="1">
      <c r="A72" s="16">
        <v>61</v>
      </c>
      <c r="B72" s="23" t="s">
        <v>74</v>
      </c>
      <c r="C72" s="24" t="s">
        <v>73</v>
      </c>
      <c r="D72" s="33" t="s">
        <v>186</v>
      </c>
      <c r="E72" s="26" t="s">
        <v>37</v>
      </c>
      <c r="F72" s="17">
        <v>6</v>
      </c>
      <c r="G72" s="17">
        <v>6</v>
      </c>
      <c r="H72" s="18">
        <v>6</v>
      </c>
      <c r="I72" s="1">
        <v>5.834020618556702</v>
      </c>
      <c r="J72" s="42">
        <v>8</v>
      </c>
      <c r="K72" s="42">
        <v>7</v>
      </c>
      <c r="L72" s="43">
        <v>7</v>
      </c>
      <c r="M72" s="35">
        <f t="shared" si="0"/>
        <v>6.583676975945018</v>
      </c>
      <c r="N72" s="19" t="str">
        <f t="shared" si="1"/>
        <v>TB Khá</v>
      </c>
      <c r="O72" s="56"/>
      <c r="P72" s="57"/>
      <c r="Q72" s="16"/>
      <c r="R72" s="20">
        <v>21</v>
      </c>
      <c r="S72" s="39" t="str">
        <f t="shared" si="2"/>
        <v>TB Khá</v>
      </c>
      <c r="U72" s="8">
        <v>21</v>
      </c>
    </row>
    <row r="73" spans="1:21" ht="21.75" customHeight="1">
      <c r="A73" s="16">
        <v>62</v>
      </c>
      <c r="B73" s="23" t="s">
        <v>71</v>
      </c>
      <c r="C73" s="24" t="s">
        <v>99</v>
      </c>
      <c r="D73" s="33" t="s">
        <v>187</v>
      </c>
      <c r="E73" s="26" t="s">
        <v>37</v>
      </c>
      <c r="F73" s="17">
        <v>6</v>
      </c>
      <c r="G73" s="17">
        <v>7</v>
      </c>
      <c r="H73" s="18">
        <v>6</v>
      </c>
      <c r="I73" s="1">
        <v>5.929896907216494</v>
      </c>
      <c r="J73" s="42">
        <v>7</v>
      </c>
      <c r="K73" s="42">
        <v>7</v>
      </c>
      <c r="L73" s="43">
        <v>7</v>
      </c>
      <c r="M73" s="35">
        <f t="shared" si="0"/>
        <v>6.464948453608247</v>
      </c>
      <c r="N73" s="19" t="str">
        <f t="shared" si="1"/>
        <v>TB Khá</v>
      </c>
      <c r="O73" s="56" t="s">
        <v>210</v>
      </c>
      <c r="P73" s="57" t="s">
        <v>211</v>
      </c>
      <c r="Q73" s="16"/>
      <c r="R73" s="20">
        <v>22</v>
      </c>
      <c r="S73" s="39" t="str">
        <f t="shared" si="2"/>
        <v>TB Khá</v>
      </c>
      <c r="U73" s="8">
        <v>22</v>
      </c>
    </row>
    <row r="74" spans="1:21" ht="21.75" customHeight="1">
      <c r="A74" s="16">
        <v>63</v>
      </c>
      <c r="B74" s="23" t="s">
        <v>188</v>
      </c>
      <c r="C74" s="24" t="s">
        <v>99</v>
      </c>
      <c r="D74" s="33" t="s">
        <v>189</v>
      </c>
      <c r="E74" s="26" t="s">
        <v>37</v>
      </c>
      <c r="F74" s="17">
        <v>6</v>
      </c>
      <c r="G74" s="17">
        <v>6</v>
      </c>
      <c r="H74" s="18">
        <v>7</v>
      </c>
      <c r="I74" s="1">
        <v>5.818556701030927</v>
      </c>
      <c r="J74" s="42">
        <v>7</v>
      </c>
      <c r="K74" s="42">
        <v>6</v>
      </c>
      <c r="L74" s="43">
        <v>7</v>
      </c>
      <c r="M74" s="35">
        <f t="shared" si="0"/>
        <v>6.075945017182129</v>
      </c>
      <c r="N74" s="19" t="str">
        <f t="shared" si="1"/>
        <v>TB Khá</v>
      </c>
      <c r="O74" s="56"/>
      <c r="P74" s="57"/>
      <c r="Q74" s="16"/>
      <c r="R74" s="20">
        <v>23</v>
      </c>
      <c r="S74" s="39" t="str">
        <f t="shared" si="2"/>
        <v>TB Khá</v>
      </c>
      <c r="U74" s="8">
        <v>23</v>
      </c>
    </row>
    <row r="75" spans="1:21" ht="21.75" customHeight="1">
      <c r="A75" s="16">
        <v>64</v>
      </c>
      <c r="B75" s="23" t="s">
        <v>71</v>
      </c>
      <c r="C75" s="24" t="s">
        <v>190</v>
      </c>
      <c r="D75" s="33" t="s">
        <v>191</v>
      </c>
      <c r="E75" s="26" t="s">
        <v>37</v>
      </c>
      <c r="F75" s="17">
        <v>6</v>
      </c>
      <c r="G75" s="17">
        <v>6</v>
      </c>
      <c r="H75" s="18">
        <v>7</v>
      </c>
      <c r="I75" s="1">
        <v>5.638144329896907</v>
      </c>
      <c r="J75" s="42">
        <v>8</v>
      </c>
      <c r="K75" s="42">
        <v>6</v>
      </c>
      <c r="L75" s="43">
        <v>7</v>
      </c>
      <c r="M75" s="35">
        <f t="shared" si="0"/>
        <v>6.152405498281787</v>
      </c>
      <c r="N75" s="19" t="str">
        <f t="shared" si="1"/>
        <v>TB Khá</v>
      </c>
      <c r="O75" s="56"/>
      <c r="P75" s="57"/>
      <c r="Q75" s="16"/>
      <c r="R75" s="20">
        <v>24</v>
      </c>
      <c r="S75" s="39" t="str">
        <f t="shared" si="2"/>
        <v>TB Khá</v>
      </c>
      <c r="U75" s="8">
        <v>24</v>
      </c>
    </row>
    <row r="76" spans="1:21" ht="21.75" customHeight="1">
      <c r="A76" s="16">
        <v>65</v>
      </c>
      <c r="B76" s="23" t="s">
        <v>192</v>
      </c>
      <c r="C76" s="24" t="s">
        <v>0</v>
      </c>
      <c r="D76" s="33" t="s">
        <v>193</v>
      </c>
      <c r="E76" s="26" t="s">
        <v>37</v>
      </c>
      <c r="F76" s="17">
        <v>7</v>
      </c>
      <c r="G76" s="17">
        <v>6</v>
      </c>
      <c r="H76" s="18">
        <v>8</v>
      </c>
      <c r="I76" s="1">
        <v>5.67319587628866</v>
      </c>
      <c r="J76" s="42">
        <v>7</v>
      </c>
      <c r="K76" s="42">
        <v>6</v>
      </c>
      <c r="L76" s="43">
        <v>7</v>
      </c>
      <c r="M76" s="35">
        <f aca="true" t="shared" si="3" ref="M76:M88">(I76*3+J76+K76*2)/6</f>
        <v>6.0032646048109966</v>
      </c>
      <c r="N76" s="19" t="str">
        <f t="shared" si="1"/>
        <v>TB Khá</v>
      </c>
      <c r="O76" s="56"/>
      <c r="P76" s="57"/>
      <c r="Q76" s="16"/>
      <c r="R76" s="20">
        <v>25</v>
      </c>
      <c r="S76" s="39" t="str">
        <f t="shared" si="2"/>
        <v>TB Khá</v>
      </c>
      <c r="U76" s="8">
        <v>25</v>
      </c>
    </row>
    <row r="77" spans="1:21" ht="21.75" customHeight="1">
      <c r="A77" s="16">
        <v>66</v>
      </c>
      <c r="B77" s="23" t="s">
        <v>71</v>
      </c>
      <c r="C77" s="24" t="s">
        <v>194</v>
      </c>
      <c r="D77" s="33" t="s">
        <v>195</v>
      </c>
      <c r="E77" s="26" t="s">
        <v>37</v>
      </c>
      <c r="F77" s="17">
        <v>6</v>
      </c>
      <c r="G77" s="17">
        <v>6</v>
      </c>
      <c r="H77" s="18">
        <v>6</v>
      </c>
      <c r="I77" s="1">
        <v>5.627835051546391</v>
      </c>
      <c r="J77" s="42">
        <v>6</v>
      </c>
      <c r="K77" s="42">
        <v>6</v>
      </c>
      <c r="L77" s="43">
        <v>6</v>
      </c>
      <c r="M77" s="35">
        <f t="shared" si="3"/>
        <v>5.813917525773196</v>
      </c>
      <c r="N77" s="19" t="str">
        <f aca="true" t="shared" si="4" ref="N77:N88">IF(M77&gt;=8.95,"Xuất sắc",IF(M77&gt;=7.95,"Giỏi",IF(M77&gt;=6.95,"Khá",IF(M77&gt;=5.95,"TB Khá",IF(M77&gt;=4.95,"Trung bình",IF(M77&gt;=U77,"Yếu","Kém"))))))</f>
        <v>Trung bình</v>
      </c>
      <c r="O77" s="56"/>
      <c r="P77" s="57"/>
      <c r="Q77" s="16"/>
      <c r="R77" s="20">
        <v>26</v>
      </c>
      <c r="S77" s="39" t="str">
        <f aca="true" t="shared" si="5" ref="S77:S88">N77</f>
        <v>Trung bình</v>
      </c>
      <c r="U77" s="8">
        <v>26</v>
      </c>
    </row>
    <row r="78" spans="1:21" ht="21.75" customHeight="1">
      <c r="A78" s="16">
        <v>67</v>
      </c>
      <c r="B78" s="23" t="s">
        <v>12</v>
      </c>
      <c r="C78" s="24" t="s">
        <v>194</v>
      </c>
      <c r="D78" s="33" t="s">
        <v>196</v>
      </c>
      <c r="E78" s="26" t="s">
        <v>37</v>
      </c>
      <c r="F78" s="17">
        <v>7</v>
      </c>
      <c r="G78" s="17">
        <v>8</v>
      </c>
      <c r="H78" s="18">
        <v>7</v>
      </c>
      <c r="I78" s="1">
        <v>6.278350515463918</v>
      </c>
      <c r="J78" s="42">
        <v>7</v>
      </c>
      <c r="K78" s="42">
        <v>5</v>
      </c>
      <c r="L78" s="43">
        <v>7</v>
      </c>
      <c r="M78" s="35">
        <f t="shared" si="3"/>
        <v>5.972508591065292</v>
      </c>
      <c r="N78" s="19" t="str">
        <f t="shared" si="4"/>
        <v>TB Khá</v>
      </c>
      <c r="O78" s="56"/>
      <c r="P78" s="57"/>
      <c r="Q78" s="16"/>
      <c r="R78" s="20">
        <v>27</v>
      </c>
      <c r="S78" s="39" t="str">
        <f t="shared" si="5"/>
        <v>TB Khá</v>
      </c>
      <c r="U78" s="8">
        <v>27</v>
      </c>
    </row>
    <row r="79" spans="1:21" ht="21.75" customHeight="1">
      <c r="A79" s="16">
        <v>68</v>
      </c>
      <c r="B79" s="23" t="s">
        <v>11</v>
      </c>
      <c r="C79" s="24" t="s">
        <v>197</v>
      </c>
      <c r="D79" s="33" t="s">
        <v>198</v>
      </c>
      <c r="E79" s="26" t="s">
        <v>37</v>
      </c>
      <c r="F79" s="17">
        <v>5</v>
      </c>
      <c r="G79" s="17">
        <v>6</v>
      </c>
      <c r="H79" s="18">
        <v>6</v>
      </c>
      <c r="I79" s="1">
        <v>5.969072164948454</v>
      </c>
      <c r="J79" s="42">
        <v>6</v>
      </c>
      <c r="K79" s="42">
        <v>6</v>
      </c>
      <c r="L79" s="43">
        <v>7</v>
      </c>
      <c r="M79" s="35">
        <f t="shared" si="3"/>
        <v>5.984536082474226</v>
      </c>
      <c r="N79" s="19" t="str">
        <f t="shared" si="4"/>
        <v>TB Khá</v>
      </c>
      <c r="O79" s="56"/>
      <c r="P79" s="57"/>
      <c r="Q79" s="16"/>
      <c r="R79" s="20">
        <v>28</v>
      </c>
      <c r="S79" s="39" t="str">
        <f t="shared" si="5"/>
        <v>TB Khá</v>
      </c>
      <c r="U79" s="8">
        <v>28</v>
      </c>
    </row>
    <row r="80" spans="1:21" ht="21.75" customHeight="1">
      <c r="A80" s="16">
        <v>69</v>
      </c>
      <c r="B80" s="23" t="s">
        <v>188</v>
      </c>
      <c r="C80" s="24" t="s">
        <v>86</v>
      </c>
      <c r="D80" s="33" t="s">
        <v>199</v>
      </c>
      <c r="E80" s="26" t="s">
        <v>37</v>
      </c>
      <c r="F80" s="17">
        <v>6</v>
      </c>
      <c r="G80" s="17">
        <v>7</v>
      </c>
      <c r="H80" s="18">
        <v>7</v>
      </c>
      <c r="I80" s="1">
        <v>6.582474226804123</v>
      </c>
      <c r="J80" s="42">
        <v>7</v>
      </c>
      <c r="K80" s="42">
        <v>7</v>
      </c>
      <c r="L80" s="43">
        <v>7</v>
      </c>
      <c r="M80" s="35">
        <f t="shared" si="3"/>
        <v>6.791237113402062</v>
      </c>
      <c r="N80" s="19" t="str">
        <f t="shared" si="4"/>
        <v>TB Khá</v>
      </c>
      <c r="O80" s="56"/>
      <c r="P80" s="57"/>
      <c r="Q80" s="16"/>
      <c r="R80" s="20">
        <v>29</v>
      </c>
      <c r="S80" s="39" t="str">
        <f t="shared" si="5"/>
        <v>TB Khá</v>
      </c>
      <c r="U80" s="8">
        <v>29</v>
      </c>
    </row>
    <row r="81" spans="1:21" ht="21.75" customHeight="1">
      <c r="A81" s="16">
        <v>70</v>
      </c>
      <c r="B81" s="23" t="s">
        <v>200</v>
      </c>
      <c r="C81" s="24" t="s">
        <v>201</v>
      </c>
      <c r="D81" s="33" t="s">
        <v>202</v>
      </c>
      <c r="E81" s="26" t="s">
        <v>37</v>
      </c>
      <c r="F81" s="17">
        <v>7</v>
      </c>
      <c r="G81" s="17">
        <v>7</v>
      </c>
      <c r="H81" s="18">
        <v>7</v>
      </c>
      <c r="I81" s="1">
        <v>5.590721649484536</v>
      </c>
      <c r="J81" s="42">
        <v>6</v>
      </c>
      <c r="K81" s="42">
        <v>6</v>
      </c>
      <c r="L81" s="43">
        <v>6</v>
      </c>
      <c r="M81" s="35">
        <f t="shared" si="3"/>
        <v>5.795360824742268</v>
      </c>
      <c r="N81" s="19" t="str">
        <f t="shared" si="4"/>
        <v>Trung bình</v>
      </c>
      <c r="O81" s="56"/>
      <c r="P81" s="57"/>
      <c r="Q81" s="16"/>
      <c r="R81" s="20">
        <v>30</v>
      </c>
      <c r="S81" s="39" t="str">
        <f t="shared" si="5"/>
        <v>Trung bình</v>
      </c>
      <c r="U81" s="8">
        <v>30</v>
      </c>
    </row>
    <row r="82" spans="1:21" ht="21.75" customHeight="1">
      <c r="A82" s="16">
        <v>71</v>
      </c>
      <c r="B82" s="23" t="s">
        <v>70</v>
      </c>
      <c r="C82" s="24" t="s">
        <v>203</v>
      </c>
      <c r="D82" s="33" t="s">
        <v>204</v>
      </c>
      <c r="E82" s="26" t="s">
        <v>37</v>
      </c>
      <c r="F82" s="17">
        <v>6</v>
      </c>
      <c r="G82" s="17">
        <v>7</v>
      </c>
      <c r="H82" s="18">
        <v>8</v>
      </c>
      <c r="I82" s="1">
        <v>5.660235640648012</v>
      </c>
      <c r="J82" s="42">
        <v>7</v>
      </c>
      <c r="K82" s="42">
        <v>6</v>
      </c>
      <c r="L82" s="43">
        <v>6</v>
      </c>
      <c r="M82" s="35">
        <f t="shared" si="3"/>
        <v>5.996784486990673</v>
      </c>
      <c r="N82" s="19" t="str">
        <f t="shared" si="4"/>
        <v>TB Khá</v>
      </c>
      <c r="O82" s="56"/>
      <c r="P82" s="57"/>
      <c r="Q82" s="16"/>
      <c r="R82" s="20">
        <v>31</v>
      </c>
      <c r="S82" s="39" t="str">
        <f t="shared" si="5"/>
        <v>TB Khá</v>
      </c>
      <c r="U82" s="8">
        <v>31</v>
      </c>
    </row>
    <row r="83" spans="1:21" ht="21.75" customHeight="1">
      <c r="A83" s="16">
        <v>72</v>
      </c>
      <c r="B83" s="23" t="s">
        <v>12</v>
      </c>
      <c r="C83" s="24" t="s">
        <v>2</v>
      </c>
      <c r="D83" s="33" t="s">
        <v>205</v>
      </c>
      <c r="E83" s="26" t="s">
        <v>37</v>
      </c>
      <c r="F83" s="17">
        <v>7</v>
      </c>
      <c r="G83" s="17">
        <v>7</v>
      </c>
      <c r="H83" s="18">
        <v>6</v>
      </c>
      <c r="I83" s="1">
        <v>7.010309278350516</v>
      </c>
      <c r="J83" s="42">
        <v>7</v>
      </c>
      <c r="K83" s="42">
        <v>8</v>
      </c>
      <c r="L83" s="43">
        <v>6</v>
      </c>
      <c r="M83" s="35">
        <f t="shared" si="3"/>
        <v>7.338487972508592</v>
      </c>
      <c r="N83" s="19" t="str">
        <f t="shared" si="4"/>
        <v>Khá</v>
      </c>
      <c r="O83" s="56"/>
      <c r="P83" s="57"/>
      <c r="Q83" s="16"/>
      <c r="R83" s="20">
        <v>32</v>
      </c>
      <c r="S83" s="39" t="str">
        <f t="shared" si="5"/>
        <v>Khá</v>
      </c>
      <c r="U83" s="8">
        <v>32</v>
      </c>
    </row>
    <row r="84" spans="1:21" ht="21.75" customHeight="1">
      <c r="A84" s="16">
        <v>73</v>
      </c>
      <c r="B84" s="23" t="s">
        <v>206</v>
      </c>
      <c r="C84" s="24" t="s">
        <v>2</v>
      </c>
      <c r="D84" s="33" t="s">
        <v>50</v>
      </c>
      <c r="E84" s="26" t="s">
        <v>37</v>
      </c>
      <c r="F84" s="17">
        <v>6</v>
      </c>
      <c r="G84" s="17">
        <v>6</v>
      </c>
      <c r="H84" s="18">
        <v>6</v>
      </c>
      <c r="I84" s="1">
        <v>6.465979381443301</v>
      </c>
      <c r="J84" s="42">
        <v>7</v>
      </c>
      <c r="K84" s="42">
        <v>7</v>
      </c>
      <c r="L84" s="43">
        <v>7</v>
      </c>
      <c r="M84" s="35">
        <f t="shared" si="3"/>
        <v>6.7329896907216495</v>
      </c>
      <c r="N84" s="19" t="str">
        <f t="shared" si="4"/>
        <v>TB Khá</v>
      </c>
      <c r="O84" s="56"/>
      <c r="P84" s="57"/>
      <c r="Q84" s="16"/>
      <c r="R84" s="20">
        <v>33</v>
      </c>
      <c r="S84" s="39" t="str">
        <f t="shared" si="5"/>
        <v>TB Khá</v>
      </c>
      <c r="U84" s="8">
        <v>33</v>
      </c>
    </row>
    <row r="85" spans="1:21" ht="21.75" customHeight="1">
      <c r="A85" s="16">
        <v>74</v>
      </c>
      <c r="B85" s="23" t="s">
        <v>179</v>
      </c>
      <c r="C85" s="24" t="s">
        <v>92</v>
      </c>
      <c r="D85" s="33" t="s">
        <v>196</v>
      </c>
      <c r="E85" s="26" t="s">
        <v>37</v>
      </c>
      <c r="F85" s="17">
        <v>7</v>
      </c>
      <c r="G85" s="17">
        <v>6</v>
      </c>
      <c r="H85" s="18">
        <v>5</v>
      </c>
      <c r="I85" s="1">
        <v>5.379381443298969</v>
      </c>
      <c r="J85" s="42">
        <v>6</v>
      </c>
      <c r="K85" s="42">
        <v>5</v>
      </c>
      <c r="L85" s="43">
        <v>6</v>
      </c>
      <c r="M85" s="35">
        <f t="shared" si="3"/>
        <v>5.356357388316151</v>
      </c>
      <c r="N85" s="19" t="str">
        <f t="shared" si="4"/>
        <v>Trung bình</v>
      </c>
      <c r="O85" s="56"/>
      <c r="P85" s="57"/>
      <c r="Q85" s="16"/>
      <c r="R85" s="20">
        <v>34</v>
      </c>
      <c r="S85" s="39" t="str">
        <f t="shared" si="5"/>
        <v>Trung bình</v>
      </c>
      <c r="U85" s="8">
        <v>34</v>
      </c>
    </row>
    <row r="86" spans="1:21" ht="21.75" customHeight="1">
      <c r="A86" s="16">
        <v>75</v>
      </c>
      <c r="B86" s="23" t="s">
        <v>70</v>
      </c>
      <c r="C86" s="24" t="s">
        <v>207</v>
      </c>
      <c r="D86" s="33" t="s">
        <v>208</v>
      </c>
      <c r="E86" s="26" t="s">
        <v>37</v>
      </c>
      <c r="F86" s="17">
        <v>7</v>
      </c>
      <c r="G86" s="17">
        <v>7</v>
      </c>
      <c r="H86" s="18">
        <v>7</v>
      </c>
      <c r="I86" s="1">
        <v>5.8639175257731955</v>
      </c>
      <c r="J86" s="42">
        <v>6</v>
      </c>
      <c r="K86" s="42">
        <v>6</v>
      </c>
      <c r="L86" s="43">
        <v>7</v>
      </c>
      <c r="M86" s="35">
        <f t="shared" si="3"/>
        <v>5.931958762886597</v>
      </c>
      <c r="N86" s="19" t="str">
        <f t="shared" si="4"/>
        <v>Trung bình</v>
      </c>
      <c r="O86" s="56"/>
      <c r="P86" s="57"/>
      <c r="Q86" s="16"/>
      <c r="R86" s="20">
        <v>35</v>
      </c>
      <c r="S86" s="39" t="str">
        <f t="shared" si="5"/>
        <v>Trung bình</v>
      </c>
      <c r="U86" s="8">
        <v>35</v>
      </c>
    </row>
    <row r="87" spans="1:21" ht="21.75" customHeight="1">
      <c r="A87" s="16">
        <v>76</v>
      </c>
      <c r="B87" s="23" t="s">
        <v>72</v>
      </c>
      <c r="C87" s="24" t="s">
        <v>105</v>
      </c>
      <c r="D87" s="33" t="s">
        <v>234</v>
      </c>
      <c r="E87" s="26" t="s">
        <v>37</v>
      </c>
      <c r="F87" s="17">
        <v>6</v>
      </c>
      <c r="G87" s="17">
        <v>8</v>
      </c>
      <c r="H87" s="18">
        <v>8</v>
      </c>
      <c r="I87" s="1">
        <v>6.993814432989691</v>
      </c>
      <c r="J87" s="42">
        <v>6</v>
      </c>
      <c r="K87" s="42">
        <v>8</v>
      </c>
      <c r="L87" s="43">
        <v>6</v>
      </c>
      <c r="M87" s="35">
        <f t="shared" si="3"/>
        <v>7.1635738831615114</v>
      </c>
      <c r="N87" s="19" t="str">
        <f t="shared" si="4"/>
        <v>Khá</v>
      </c>
      <c r="O87" s="56"/>
      <c r="P87" s="57"/>
      <c r="Q87" s="16"/>
      <c r="R87" s="20">
        <v>36</v>
      </c>
      <c r="S87" s="39" t="str">
        <f t="shared" si="5"/>
        <v>Khá</v>
      </c>
      <c r="U87" s="8">
        <v>36</v>
      </c>
    </row>
    <row r="88" spans="1:21" ht="21.75" customHeight="1">
      <c r="A88" s="16">
        <v>77</v>
      </c>
      <c r="B88" s="23" t="s">
        <v>180</v>
      </c>
      <c r="C88" s="24" t="s">
        <v>8</v>
      </c>
      <c r="D88" s="33" t="s">
        <v>209</v>
      </c>
      <c r="E88" s="26" t="s">
        <v>37</v>
      </c>
      <c r="F88" s="17">
        <v>5</v>
      </c>
      <c r="G88" s="17">
        <v>6</v>
      </c>
      <c r="H88" s="18">
        <v>6</v>
      </c>
      <c r="I88" s="1">
        <v>5.329896907216495</v>
      </c>
      <c r="J88" s="42">
        <v>6</v>
      </c>
      <c r="K88" s="42">
        <v>5</v>
      </c>
      <c r="L88" s="43">
        <v>7</v>
      </c>
      <c r="M88" s="35">
        <f t="shared" si="3"/>
        <v>5.331615120274914</v>
      </c>
      <c r="N88" s="19" t="str">
        <f t="shared" si="4"/>
        <v>Trung bình</v>
      </c>
      <c r="O88" s="56"/>
      <c r="P88" s="57"/>
      <c r="Q88" s="16"/>
      <c r="R88" s="20">
        <v>37</v>
      </c>
      <c r="S88" s="39" t="str">
        <f t="shared" si="5"/>
        <v>Trung bình</v>
      </c>
      <c r="U88" s="8">
        <v>37</v>
      </c>
    </row>
    <row r="89" spans="1:21" ht="21.75" customHeight="1">
      <c r="A89" s="119" t="s">
        <v>231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20"/>
      <c r="S89" s="39"/>
      <c r="U89" s="8">
        <v>1</v>
      </c>
    </row>
    <row r="90" spans="1:21" ht="18.75" customHeight="1">
      <c r="A90" s="50"/>
      <c r="B90" s="51" t="s">
        <v>213</v>
      </c>
      <c r="C90" s="41" t="s">
        <v>222</v>
      </c>
      <c r="D90" s="40"/>
      <c r="E90" s="41"/>
      <c r="F90" s="41"/>
      <c r="G90" s="41"/>
      <c r="H90" s="41" t="s">
        <v>223</v>
      </c>
      <c r="N90" s="52"/>
      <c r="O90" s="41" t="s">
        <v>224</v>
      </c>
      <c r="P90" s="52"/>
      <c r="Q90" s="53"/>
      <c r="S90" s="8">
        <f>COUNTIF(S12:S88,"Trung bình")</f>
        <v>12</v>
      </c>
      <c r="U90" s="8">
        <v>1</v>
      </c>
    </row>
    <row r="91" spans="1:21" ht="18.75" customHeight="1">
      <c r="A91" s="11"/>
      <c r="B91" s="11"/>
      <c r="C91" s="11"/>
      <c r="D91" s="11"/>
      <c r="J91" s="21"/>
      <c r="K91" s="21"/>
      <c r="L91" s="21"/>
      <c r="M91" s="93" t="s">
        <v>221</v>
      </c>
      <c r="N91" s="93"/>
      <c r="O91" s="93"/>
      <c r="P91" s="93"/>
      <c r="Q91" s="93"/>
      <c r="S91" s="8">
        <f>S90*100/77</f>
        <v>15.584415584415584</v>
      </c>
      <c r="T91" s="8">
        <f>1*100/77</f>
        <v>1.2987012987012987</v>
      </c>
      <c r="U91" s="8">
        <v>1</v>
      </c>
    </row>
    <row r="92" spans="2:21" ht="18.75" customHeight="1">
      <c r="B92" s="91" t="s">
        <v>33</v>
      </c>
      <c r="C92" s="91"/>
      <c r="D92" s="91"/>
      <c r="E92" s="91"/>
      <c r="F92" s="44"/>
      <c r="G92" s="44"/>
      <c r="H92" s="44"/>
      <c r="J92" s="9"/>
      <c r="K92" s="9"/>
      <c r="L92" s="9"/>
      <c r="M92" s="91" t="s">
        <v>30</v>
      </c>
      <c r="N92" s="91"/>
      <c r="O92" s="91"/>
      <c r="P92" s="91"/>
      <c r="Q92" s="91"/>
      <c r="U92" s="8">
        <v>1</v>
      </c>
    </row>
    <row r="93" ht="12.75">
      <c r="U93" s="8">
        <v>1</v>
      </c>
    </row>
    <row r="94" ht="12.75">
      <c r="U94" s="8">
        <v>1</v>
      </c>
    </row>
    <row r="95" spans="10:17" ht="31.5" customHeight="1">
      <c r="J95" s="11"/>
      <c r="K95" s="11"/>
      <c r="L95" s="11"/>
      <c r="M95" s="11"/>
      <c r="N95" s="11"/>
      <c r="O95" s="11"/>
      <c r="P95" s="11"/>
      <c r="Q95" s="11"/>
    </row>
    <row r="96" spans="2:17" ht="18.75" customHeight="1">
      <c r="B96" s="92" t="s">
        <v>34</v>
      </c>
      <c r="C96" s="92"/>
      <c r="D96" s="92"/>
      <c r="E96" s="92"/>
      <c r="F96" s="11"/>
      <c r="G96" s="11"/>
      <c r="H96" s="11"/>
      <c r="J96" s="10"/>
      <c r="K96" s="10"/>
      <c r="L96" s="10"/>
      <c r="M96" s="92" t="s">
        <v>31</v>
      </c>
      <c r="N96" s="92"/>
      <c r="O96" s="92"/>
      <c r="P96" s="92"/>
      <c r="Q96" s="92"/>
    </row>
  </sheetData>
  <sheetProtection/>
  <mergeCells count="39">
    <mergeCell ref="O27:O49"/>
    <mergeCell ref="P27:P49"/>
    <mergeCell ref="O50:O51"/>
    <mergeCell ref="P50:P51"/>
    <mergeCell ref="A89:Q89"/>
    <mergeCell ref="O52:O72"/>
    <mergeCell ref="P52:P72"/>
    <mergeCell ref="O73:O88"/>
    <mergeCell ref="P73:P88"/>
    <mergeCell ref="M1:Q1"/>
    <mergeCell ref="M2:Q2"/>
    <mergeCell ref="A4:Q4"/>
    <mergeCell ref="B5:Q5"/>
    <mergeCell ref="A1:D1"/>
    <mergeCell ref="A2:D2"/>
    <mergeCell ref="A3:D3"/>
    <mergeCell ref="A6:Q6"/>
    <mergeCell ref="M9:M11"/>
    <mergeCell ref="N9:N11"/>
    <mergeCell ref="O9:O11"/>
    <mergeCell ref="P9:P11"/>
    <mergeCell ref="Q9:Q11"/>
    <mergeCell ref="E9:E11"/>
    <mergeCell ref="J9:L9"/>
    <mergeCell ref="F9:H10"/>
    <mergeCell ref="M91:Q91"/>
    <mergeCell ref="A7:Q7"/>
    <mergeCell ref="I9:I10"/>
    <mergeCell ref="D9:D11"/>
    <mergeCell ref="B9:C11"/>
    <mergeCell ref="A9:A11"/>
    <mergeCell ref="O12:O24"/>
    <mergeCell ref="P12:P26"/>
    <mergeCell ref="O25:O26"/>
    <mergeCell ref="L10:L11"/>
    <mergeCell ref="M92:Q92"/>
    <mergeCell ref="M96:Q96"/>
    <mergeCell ref="B92:E92"/>
    <mergeCell ref="B96:E96"/>
  </mergeCells>
  <printOptions/>
  <pageMargins left="0.61" right="0.5" top="0.46" bottom="0.36" header="0.4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8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4.00390625" style="8" customWidth="1"/>
    <col min="2" max="2" width="15.421875" style="8" customWidth="1"/>
    <col min="3" max="3" width="8.28125" style="8" customWidth="1"/>
    <col min="4" max="4" width="11.421875" style="22" customWidth="1"/>
    <col min="5" max="5" width="10.57421875" style="8" customWidth="1"/>
    <col min="6" max="8" width="5.7109375" style="8" customWidth="1"/>
    <col min="9" max="9" width="6.28125" style="8" customWidth="1"/>
    <col min="10" max="12" width="5.7109375" style="8" customWidth="1"/>
    <col min="13" max="13" width="7.28125" style="8" customWidth="1"/>
    <col min="14" max="14" width="10.57421875" style="8" customWidth="1"/>
    <col min="15" max="15" width="7.8515625" style="8" customWidth="1"/>
    <col min="16" max="16" width="11.7109375" style="8" customWidth="1"/>
    <col min="17" max="16384" width="9.140625" style="8" customWidth="1"/>
  </cols>
  <sheetData>
    <row r="1" spans="1:17" ht="18" customHeight="1">
      <c r="A1" s="118" t="s">
        <v>77</v>
      </c>
      <c r="B1" s="118"/>
      <c r="C1" s="118"/>
      <c r="D1" s="118"/>
      <c r="J1" s="9"/>
      <c r="K1" s="9"/>
      <c r="L1" s="9"/>
      <c r="M1" s="91" t="s">
        <v>60</v>
      </c>
      <c r="N1" s="91"/>
      <c r="O1" s="91"/>
      <c r="P1" s="91"/>
      <c r="Q1" s="91"/>
    </row>
    <row r="2" spans="1:17" ht="18.75" customHeight="1">
      <c r="A2" s="91" t="s">
        <v>59</v>
      </c>
      <c r="B2" s="91"/>
      <c r="C2" s="91"/>
      <c r="D2" s="91"/>
      <c r="J2" s="10"/>
      <c r="K2" s="10"/>
      <c r="L2" s="10"/>
      <c r="M2" s="92" t="s">
        <v>62</v>
      </c>
      <c r="N2" s="92"/>
      <c r="O2" s="92"/>
      <c r="P2" s="92"/>
      <c r="Q2" s="92"/>
    </row>
    <row r="3" spans="1:17" ht="17.25" customHeight="1">
      <c r="A3" s="91" t="s">
        <v>61</v>
      </c>
      <c r="B3" s="91"/>
      <c r="C3" s="91"/>
      <c r="D3" s="91"/>
      <c r="M3" s="12"/>
      <c r="N3" s="12"/>
      <c r="O3" s="12"/>
      <c r="P3" s="12"/>
      <c r="Q3" s="12"/>
    </row>
    <row r="4" spans="1:17" ht="38.25" customHeight="1">
      <c r="A4" s="102" t="s">
        <v>228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21" customHeight="1">
      <c r="A5" s="102" t="s">
        <v>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7" ht="19.5" customHeight="1">
      <c r="A6" s="94" t="s">
        <v>78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4.5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</row>
    <row r="8" spans="1:17" ht="19.5" customHeight="1">
      <c r="A8" s="97" t="s">
        <v>32</v>
      </c>
      <c r="B8" s="100" t="s">
        <v>38</v>
      </c>
      <c r="C8" s="101"/>
      <c r="D8" s="97" t="s">
        <v>39</v>
      </c>
      <c r="E8" s="97" t="s">
        <v>40</v>
      </c>
      <c r="F8" s="111" t="s">
        <v>226</v>
      </c>
      <c r="G8" s="112"/>
      <c r="H8" s="113"/>
      <c r="I8" s="95" t="s">
        <v>227</v>
      </c>
      <c r="J8" s="108" t="s">
        <v>217</v>
      </c>
      <c r="K8" s="109"/>
      <c r="L8" s="110"/>
      <c r="M8" s="95" t="s">
        <v>43</v>
      </c>
      <c r="N8" s="95" t="s">
        <v>212</v>
      </c>
      <c r="O8" s="105" t="s">
        <v>79</v>
      </c>
      <c r="P8" s="105" t="s">
        <v>80</v>
      </c>
      <c r="Q8" s="97" t="s">
        <v>35</v>
      </c>
    </row>
    <row r="9" spans="1:17" ht="18.75" customHeight="1">
      <c r="A9" s="98"/>
      <c r="B9" s="73"/>
      <c r="C9" s="74"/>
      <c r="D9" s="98"/>
      <c r="E9" s="98"/>
      <c r="F9" s="114"/>
      <c r="G9" s="115"/>
      <c r="H9" s="116"/>
      <c r="I9" s="96"/>
      <c r="J9" s="15" t="s">
        <v>69</v>
      </c>
      <c r="K9" s="15" t="s">
        <v>36</v>
      </c>
      <c r="L9" s="95" t="s">
        <v>218</v>
      </c>
      <c r="M9" s="103"/>
      <c r="N9" s="103"/>
      <c r="O9" s="106"/>
      <c r="P9" s="106"/>
      <c r="Q9" s="98"/>
    </row>
    <row r="10" spans="1:17" ht="15.75" customHeight="1">
      <c r="A10" s="99"/>
      <c r="B10" s="54"/>
      <c r="C10" s="55"/>
      <c r="D10" s="99"/>
      <c r="E10" s="99"/>
      <c r="F10" s="46" t="s">
        <v>41</v>
      </c>
      <c r="G10" s="46" t="s">
        <v>45</v>
      </c>
      <c r="H10" s="46" t="s">
        <v>42</v>
      </c>
      <c r="I10" s="15">
        <v>3</v>
      </c>
      <c r="J10" s="15">
        <v>1</v>
      </c>
      <c r="K10" s="15">
        <v>2</v>
      </c>
      <c r="L10" s="96"/>
      <c r="M10" s="104"/>
      <c r="N10" s="104"/>
      <c r="O10" s="107"/>
      <c r="P10" s="107"/>
      <c r="Q10" s="99"/>
    </row>
    <row r="11" spans="1:19" ht="30" customHeight="1">
      <c r="A11" s="16">
        <v>1</v>
      </c>
      <c r="B11" s="48" t="s">
        <v>10</v>
      </c>
      <c r="C11" s="49" t="s">
        <v>3</v>
      </c>
      <c r="D11" s="16" t="s">
        <v>51</v>
      </c>
      <c r="E11" s="16" t="s">
        <v>37</v>
      </c>
      <c r="F11" s="17">
        <v>0</v>
      </c>
      <c r="G11" s="17">
        <v>0</v>
      </c>
      <c r="H11" s="17">
        <v>0</v>
      </c>
      <c r="I11" s="36">
        <v>5.737333333333334</v>
      </c>
      <c r="J11" s="42">
        <v>0</v>
      </c>
      <c r="K11" s="42">
        <v>0</v>
      </c>
      <c r="L11" s="43">
        <v>0</v>
      </c>
      <c r="M11" s="35">
        <f>(I11*3+J11+K11*2)/6</f>
        <v>2.8686666666666674</v>
      </c>
      <c r="N11" s="19" t="str">
        <f>IF(M11&gt;=8.96,"Xuất sắc",IF(M11&gt;=7.96,"Giỏi",IF(M11&gt;=6.96,"Khá",IF(M11&gt;=5.96,"TB Khá",IF(M11&gt;=4.96,"Trung bình",IF(M11&gt;=U11,"Yếu","Kém"))))))</f>
        <v>Yếu</v>
      </c>
      <c r="O11" s="16" t="s">
        <v>110</v>
      </c>
      <c r="P11" s="45" t="s">
        <v>111</v>
      </c>
      <c r="Q11" s="38" t="s">
        <v>229</v>
      </c>
      <c r="R11" s="20">
        <v>1</v>
      </c>
      <c r="S11" s="39" t="str">
        <f>N11</f>
        <v>Yếu</v>
      </c>
    </row>
    <row r="12" spans="1:19" ht="30" customHeight="1">
      <c r="A12" s="119" t="s">
        <v>230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20"/>
      <c r="S12" s="39"/>
    </row>
    <row r="13" spans="1:20" ht="18.75" customHeight="1">
      <c r="A13" s="11"/>
      <c r="B13" s="11"/>
      <c r="C13" s="11"/>
      <c r="D13" s="11"/>
      <c r="J13" s="21"/>
      <c r="K13" s="21"/>
      <c r="L13" s="21"/>
      <c r="M13" s="93" t="s">
        <v>221</v>
      </c>
      <c r="N13" s="93"/>
      <c r="O13" s="93"/>
      <c r="P13" s="93"/>
      <c r="Q13" s="93"/>
      <c r="S13" s="8" t="e">
        <f>#REF!*100/77</f>
        <v>#REF!</v>
      </c>
      <c r="T13" s="8">
        <f>1*100/77</f>
        <v>1.2987012987012987</v>
      </c>
    </row>
    <row r="14" spans="2:17" ht="18.75" customHeight="1">
      <c r="B14" s="91" t="s">
        <v>33</v>
      </c>
      <c r="C14" s="91"/>
      <c r="D14" s="91"/>
      <c r="E14" s="91"/>
      <c r="F14" s="44"/>
      <c r="G14" s="44"/>
      <c r="H14" s="44"/>
      <c r="J14" s="9"/>
      <c r="K14" s="9"/>
      <c r="L14" s="9"/>
      <c r="M14" s="91" t="s">
        <v>30</v>
      </c>
      <c r="N14" s="91"/>
      <c r="O14" s="91"/>
      <c r="P14" s="91"/>
      <c r="Q14" s="91"/>
    </row>
    <row r="17" spans="10:17" ht="21" customHeight="1">
      <c r="J17" s="11"/>
      <c r="K17" s="11"/>
      <c r="L17" s="11"/>
      <c r="M17" s="11"/>
      <c r="N17" s="11"/>
      <c r="O17" s="11"/>
      <c r="P17" s="11"/>
      <c r="Q17" s="11"/>
    </row>
    <row r="18" spans="2:17" ht="18.75" customHeight="1">
      <c r="B18" s="92" t="s">
        <v>34</v>
      </c>
      <c r="C18" s="92"/>
      <c r="D18" s="92"/>
      <c r="E18" s="92"/>
      <c r="F18" s="11"/>
      <c r="G18" s="11"/>
      <c r="H18" s="11"/>
      <c r="J18" s="10"/>
      <c r="K18" s="10"/>
      <c r="L18" s="10"/>
      <c r="M18" s="92" t="s">
        <v>31</v>
      </c>
      <c r="N18" s="92"/>
      <c r="O18" s="92"/>
      <c r="P18" s="92"/>
      <c r="Q18" s="92"/>
    </row>
  </sheetData>
  <sheetProtection/>
  <mergeCells count="27">
    <mergeCell ref="M13:Q13"/>
    <mergeCell ref="A6:Q6"/>
    <mergeCell ref="I8:I9"/>
    <mergeCell ref="D8:D10"/>
    <mergeCell ref="B8:C10"/>
    <mergeCell ref="A8:A10"/>
    <mergeCell ref="A12:Q12"/>
    <mergeCell ref="M14:Q14"/>
    <mergeCell ref="M18:Q18"/>
    <mergeCell ref="B14:E14"/>
    <mergeCell ref="B18:E18"/>
    <mergeCell ref="A5:Q5"/>
    <mergeCell ref="M8:M10"/>
    <mergeCell ref="N8:N10"/>
    <mergeCell ref="O8:O10"/>
    <mergeCell ref="P8:P10"/>
    <mergeCell ref="Q8:Q10"/>
    <mergeCell ref="E8:E10"/>
    <mergeCell ref="J8:L8"/>
    <mergeCell ref="F8:H9"/>
    <mergeCell ref="L9:L10"/>
    <mergeCell ref="M1:Q1"/>
    <mergeCell ref="M2:Q2"/>
    <mergeCell ref="A4:Q4"/>
    <mergeCell ref="A1:D1"/>
    <mergeCell ref="A2:D2"/>
    <mergeCell ref="A3:D3"/>
  </mergeCells>
  <printOptions/>
  <pageMargins left="0.61" right="0.5" top="0.46" bottom="0.36" header="0.44" footer="0.3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T217"/>
  <sheetViews>
    <sheetView tabSelected="1" workbookViewId="0" topLeftCell="A97">
      <selection activeCell="U2" sqref="U2"/>
    </sheetView>
  </sheetViews>
  <sheetFormatPr defaultColWidth="9.140625" defaultRowHeight="12.75"/>
  <cols>
    <col min="1" max="1" width="4.00390625" style="8" customWidth="1"/>
    <col min="2" max="2" width="16.8515625" style="8" customWidth="1"/>
    <col min="3" max="3" width="6.57421875" style="8" customWidth="1"/>
    <col min="4" max="4" width="9.57421875" style="22" customWidth="1"/>
    <col min="5" max="5" width="10.140625" style="8" customWidth="1"/>
    <col min="6" max="9" width="5.00390625" style="8" customWidth="1"/>
    <col min="10" max="10" width="6.00390625" style="8" customWidth="1"/>
    <col min="11" max="12" width="5.00390625" style="8" customWidth="1"/>
    <col min="13" max="13" width="5.421875" style="8" customWidth="1"/>
    <col min="14" max="14" width="6.57421875" style="8" customWidth="1"/>
    <col min="15" max="15" width="10.140625" style="8" customWidth="1"/>
    <col min="16" max="16" width="10.00390625" style="8" customWidth="1"/>
    <col min="17" max="17" width="8.00390625" style="8" customWidth="1"/>
    <col min="18" max="18" width="7.00390625" style="8" customWidth="1"/>
    <col min="19" max="16384" width="9.140625" style="8" customWidth="1"/>
  </cols>
  <sheetData>
    <row r="1" spans="1:18" ht="18" customHeight="1">
      <c r="A1" s="118" t="s">
        <v>77</v>
      </c>
      <c r="B1" s="118"/>
      <c r="C1" s="118"/>
      <c r="D1" s="118"/>
      <c r="E1" s="118"/>
      <c r="J1" s="9"/>
      <c r="K1" s="9"/>
      <c r="L1" s="91" t="s">
        <v>60</v>
      </c>
      <c r="M1" s="91"/>
      <c r="N1" s="91"/>
      <c r="O1" s="91"/>
      <c r="P1" s="91"/>
      <c r="Q1" s="91"/>
      <c r="R1" s="91"/>
    </row>
    <row r="2" spans="1:18" ht="18.75" customHeight="1">
      <c r="A2" s="91" t="s">
        <v>59</v>
      </c>
      <c r="B2" s="91"/>
      <c r="C2" s="91"/>
      <c r="D2" s="91"/>
      <c r="E2" s="91"/>
      <c r="J2" s="10"/>
      <c r="K2" s="10"/>
      <c r="L2" s="92" t="s">
        <v>62</v>
      </c>
      <c r="M2" s="92"/>
      <c r="N2" s="92"/>
      <c r="O2" s="92"/>
      <c r="P2" s="92"/>
      <c r="Q2" s="92"/>
      <c r="R2" s="92"/>
    </row>
    <row r="3" spans="1:18" ht="17.25" customHeight="1">
      <c r="A3" s="91" t="s">
        <v>61</v>
      </c>
      <c r="B3" s="91"/>
      <c r="C3" s="91"/>
      <c r="D3" s="91"/>
      <c r="E3" s="91"/>
      <c r="N3" s="12"/>
      <c r="O3" s="12"/>
      <c r="P3" s="12"/>
      <c r="Q3" s="12"/>
      <c r="R3" s="12"/>
    </row>
    <row r="4" spans="1:18" ht="38.25" customHeight="1">
      <c r="A4" s="102" t="s">
        <v>235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ht="27.75" customHeight="1">
      <c r="A5" s="102" t="s">
        <v>236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8" ht="16.5" customHeight="1">
      <c r="A6" s="102" t="s">
        <v>237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8" ht="19.5" customHeight="1">
      <c r="A7" s="94" t="s">
        <v>78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8" ht="4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3"/>
      <c r="R8" s="13"/>
    </row>
    <row r="9" spans="1:18" ht="19.5" customHeight="1">
      <c r="A9" s="97" t="s">
        <v>32</v>
      </c>
      <c r="B9" s="100" t="s">
        <v>38</v>
      </c>
      <c r="C9" s="101"/>
      <c r="D9" s="97" t="s">
        <v>39</v>
      </c>
      <c r="E9" s="97" t="s">
        <v>40</v>
      </c>
      <c r="F9" s="129" t="s">
        <v>238</v>
      </c>
      <c r="G9" s="130"/>
      <c r="H9" s="131"/>
      <c r="I9" s="95" t="s">
        <v>239</v>
      </c>
      <c r="J9" s="108" t="s">
        <v>217</v>
      </c>
      <c r="K9" s="109"/>
      <c r="L9" s="110"/>
      <c r="M9" s="95" t="s">
        <v>240</v>
      </c>
      <c r="N9" s="95" t="s">
        <v>241</v>
      </c>
      <c r="O9" s="95" t="s">
        <v>212</v>
      </c>
      <c r="P9" s="105" t="s">
        <v>79</v>
      </c>
      <c r="Q9" s="105" t="s">
        <v>80</v>
      </c>
      <c r="R9" s="97" t="s">
        <v>35</v>
      </c>
    </row>
    <row r="10" spans="1:18" ht="18.75" customHeight="1">
      <c r="A10" s="99"/>
      <c r="B10" s="54"/>
      <c r="C10" s="55"/>
      <c r="D10" s="99"/>
      <c r="E10" s="99"/>
      <c r="F10" s="46" t="s">
        <v>41</v>
      </c>
      <c r="G10" s="46" t="s">
        <v>45</v>
      </c>
      <c r="H10" s="46" t="s">
        <v>42</v>
      </c>
      <c r="I10" s="96"/>
      <c r="J10" s="15" t="s">
        <v>58</v>
      </c>
      <c r="K10" s="15" t="s">
        <v>36</v>
      </c>
      <c r="L10" s="15" t="s">
        <v>242</v>
      </c>
      <c r="M10" s="104"/>
      <c r="N10" s="104"/>
      <c r="O10" s="104"/>
      <c r="P10" s="107"/>
      <c r="Q10" s="107"/>
      <c r="R10" s="99"/>
    </row>
    <row r="11" spans="1:20" ht="19.5" customHeight="1">
      <c r="A11" s="58">
        <v>1</v>
      </c>
      <c r="B11" s="59" t="s">
        <v>243</v>
      </c>
      <c r="C11" s="60" t="s">
        <v>244</v>
      </c>
      <c r="D11" s="61" t="s">
        <v>245</v>
      </c>
      <c r="E11" s="62" t="s">
        <v>37</v>
      </c>
      <c r="F11" s="63">
        <v>6.7</v>
      </c>
      <c r="G11" s="63">
        <v>7.1</v>
      </c>
      <c r="H11" s="64">
        <v>7.7</v>
      </c>
      <c r="I11" s="65">
        <v>5.719600000000001</v>
      </c>
      <c r="J11" s="64">
        <v>5</v>
      </c>
      <c r="K11" s="64">
        <v>6</v>
      </c>
      <c r="L11" s="64">
        <v>6</v>
      </c>
      <c r="M11" s="65">
        <f aca="true" t="shared" si="0" ref="M11:M42">(J11+K11+L11)/3</f>
        <v>5.666666666666667</v>
      </c>
      <c r="N11" s="66">
        <f aca="true" t="shared" si="1" ref="N11:N42">(M11+I11)/2</f>
        <v>5.693133333333334</v>
      </c>
      <c r="O11" s="67" t="str">
        <f aca="true" t="shared" si="2" ref="O11:O42">IF(N11&gt;=8.95,"Xuất sắc",IF(N11&gt;=7.95,"Giỏi",IF(N11&gt;=6.95,"Khá",IF(N11&gt;=5.95,"TB Khá",IF(N11&gt;=4.95,"Trung bình",IF(N11&gt;=V11,"Yếu","Kém"))))))</f>
        <v>Trung bình</v>
      </c>
      <c r="P11" s="127" t="s">
        <v>246</v>
      </c>
      <c r="Q11" s="126" t="s">
        <v>247</v>
      </c>
      <c r="R11" s="16"/>
      <c r="S11" s="20"/>
      <c r="T11" s="39"/>
    </row>
    <row r="12" spans="1:20" ht="19.5" customHeight="1">
      <c r="A12" s="58">
        <v>2</v>
      </c>
      <c r="B12" s="59" t="s">
        <v>248</v>
      </c>
      <c r="C12" s="60" t="s">
        <v>82</v>
      </c>
      <c r="D12" s="68" t="s">
        <v>249</v>
      </c>
      <c r="E12" s="62" t="s">
        <v>37</v>
      </c>
      <c r="F12" s="63">
        <v>7.5</v>
      </c>
      <c r="G12" s="63">
        <v>7.8</v>
      </c>
      <c r="H12" s="64">
        <v>7.7</v>
      </c>
      <c r="I12" s="65">
        <v>5.540799999999999</v>
      </c>
      <c r="J12" s="64">
        <v>7</v>
      </c>
      <c r="K12" s="64">
        <v>6</v>
      </c>
      <c r="L12" s="64">
        <v>6</v>
      </c>
      <c r="M12" s="65">
        <f t="shared" si="0"/>
        <v>6.333333333333333</v>
      </c>
      <c r="N12" s="66">
        <f t="shared" si="1"/>
        <v>5.9370666666666665</v>
      </c>
      <c r="O12" s="67" t="str">
        <f t="shared" si="2"/>
        <v>Trung bình</v>
      </c>
      <c r="P12" s="127"/>
      <c r="Q12" s="126"/>
      <c r="R12" s="16"/>
      <c r="S12" s="20"/>
      <c r="T12" s="39"/>
    </row>
    <row r="13" spans="1:20" ht="19.5" customHeight="1">
      <c r="A13" s="58">
        <v>3</v>
      </c>
      <c r="B13" s="59" t="s">
        <v>250</v>
      </c>
      <c r="C13" s="60" t="s">
        <v>251</v>
      </c>
      <c r="D13" s="68" t="s">
        <v>252</v>
      </c>
      <c r="E13" s="62" t="s">
        <v>37</v>
      </c>
      <c r="F13" s="63">
        <v>6.5</v>
      </c>
      <c r="G13" s="63">
        <v>7.6</v>
      </c>
      <c r="H13" s="64">
        <v>7.7</v>
      </c>
      <c r="I13" s="65">
        <v>5.8420000000000005</v>
      </c>
      <c r="J13" s="64">
        <v>7</v>
      </c>
      <c r="K13" s="64">
        <v>6</v>
      </c>
      <c r="L13" s="64">
        <v>6</v>
      </c>
      <c r="M13" s="65">
        <f t="shared" si="0"/>
        <v>6.333333333333333</v>
      </c>
      <c r="N13" s="66">
        <f t="shared" si="1"/>
        <v>6.087666666666667</v>
      </c>
      <c r="O13" s="67" t="str">
        <f t="shared" si="2"/>
        <v>TB Khá</v>
      </c>
      <c r="P13" s="127"/>
      <c r="Q13" s="126"/>
      <c r="R13" s="16"/>
      <c r="S13" s="20"/>
      <c r="T13" s="39"/>
    </row>
    <row r="14" spans="1:20" ht="19.5" customHeight="1">
      <c r="A14" s="58">
        <v>4</v>
      </c>
      <c r="B14" s="59" t="s">
        <v>253</v>
      </c>
      <c r="C14" s="60" t="s">
        <v>8</v>
      </c>
      <c r="D14" s="68" t="s">
        <v>254</v>
      </c>
      <c r="E14" s="62" t="s">
        <v>37</v>
      </c>
      <c r="F14" s="63">
        <v>7.5</v>
      </c>
      <c r="G14" s="63">
        <v>7.7</v>
      </c>
      <c r="H14" s="64">
        <v>8.3</v>
      </c>
      <c r="I14" s="65">
        <v>6.315199999999999</v>
      </c>
      <c r="J14" s="64">
        <v>8</v>
      </c>
      <c r="K14" s="64">
        <v>8</v>
      </c>
      <c r="L14" s="64">
        <v>6</v>
      </c>
      <c r="M14" s="65">
        <f t="shared" si="0"/>
        <v>7.333333333333333</v>
      </c>
      <c r="N14" s="66">
        <f t="shared" si="1"/>
        <v>6.8242666666666665</v>
      </c>
      <c r="O14" s="67" t="str">
        <f t="shared" si="2"/>
        <v>TB Khá</v>
      </c>
      <c r="P14" s="127"/>
      <c r="Q14" s="126"/>
      <c r="R14" s="16"/>
      <c r="S14" s="20"/>
      <c r="T14" s="39"/>
    </row>
    <row r="15" spans="1:20" ht="19.5" customHeight="1">
      <c r="A15" s="58">
        <v>5</v>
      </c>
      <c r="B15" s="59" t="s">
        <v>255</v>
      </c>
      <c r="C15" s="60" t="s">
        <v>256</v>
      </c>
      <c r="D15" s="61" t="s">
        <v>257</v>
      </c>
      <c r="E15" s="62" t="s">
        <v>37</v>
      </c>
      <c r="F15" s="63">
        <v>7</v>
      </c>
      <c r="G15" s="63">
        <v>7.3</v>
      </c>
      <c r="H15" s="64">
        <v>7.9</v>
      </c>
      <c r="I15" s="65">
        <v>5.605600000000001</v>
      </c>
      <c r="J15" s="64">
        <v>5</v>
      </c>
      <c r="K15" s="64">
        <v>5</v>
      </c>
      <c r="L15" s="64">
        <v>6</v>
      </c>
      <c r="M15" s="65">
        <f t="shared" si="0"/>
        <v>5.333333333333333</v>
      </c>
      <c r="N15" s="66">
        <f t="shared" si="1"/>
        <v>5.469466666666667</v>
      </c>
      <c r="O15" s="67" t="str">
        <f t="shared" si="2"/>
        <v>Trung bình</v>
      </c>
      <c r="P15" s="127"/>
      <c r="Q15" s="126"/>
      <c r="R15" s="16"/>
      <c r="S15" s="20"/>
      <c r="T15" s="39"/>
    </row>
    <row r="16" spans="1:20" ht="19.5" customHeight="1">
      <c r="A16" s="58">
        <v>6</v>
      </c>
      <c r="B16" s="59" t="s">
        <v>83</v>
      </c>
      <c r="C16" s="60" t="s">
        <v>14</v>
      </c>
      <c r="D16" s="68" t="s">
        <v>258</v>
      </c>
      <c r="E16" s="62" t="s">
        <v>37</v>
      </c>
      <c r="F16" s="63">
        <v>6.3</v>
      </c>
      <c r="G16" s="63">
        <v>7.2</v>
      </c>
      <c r="H16" s="64">
        <v>7.2</v>
      </c>
      <c r="I16" s="65">
        <v>5.734000000000001</v>
      </c>
      <c r="J16" s="64">
        <v>7</v>
      </c>
      <c r="K16" s="64">
        <v>6</v>
      </c>
      <c r="L16" s="64">
        <v>6</v>
      </c>
      <c r="M16" s="65">
        <f t="shared" si="0"/>
        <v>6.333333333333333</v>
      </c>
      <c r="N16" s="66">
        <f t="shared" si="1"/>
        <v>6.033666666666667</v>
      </c>
      <c r="O16" s="67" t="str">
        <f t="shared" si="2"/>
        <v>TB Khá</v>
      </c>
      <c r="P16" s="127"/>
      <c r="Q16" s="126"/>
      <c r="R16" s="16"/>
      <c r="S16" s="20"/>
      <c r="T16" s="39"/>
    </row>
    <row r="17" spans="1:20" ht="19.5" customHeight="1">
      <c r="A17" s="58">
        <v>7</v>
      </c>
      <c r="B17" s="59" t="s">
        <v>259</v>
      </c>
      <c r="C17" s="60" t="s">
        <v>260</v>
      </c>
      <c r="D17" s="68" t="s">
        <v>261</v>
      </c>
      <c r="E17" s="62" t="s">
        <v>37</v>
      </c>
      <c r="F17" s="63">
        <v>6.1</v>
      </c>
      <c r="G17" s="63">
        <v>7.2</v>
      </c>
      <c r="H17" s="64">
        <v>8</v>
      </c>
      <c r="I17" s="65">
        <v>5.919599999999999</v>
      </c>
      <c r="J17" s="64">
        <v>6</v>
      </c>
      <c r="K17" s="64">
        <v>5</v>
      </c>
      <c r="L17" s="64">
        <v>6</v>
      </c>
      <c r="M17" s="65">
        <f t="shared" si="0"/>
        <v>5.666666666666667</v>
      </c>
      <c r="N17" s="66">
        <f t="shared" si="1"/>
        <v>5.7931333333333335</v>
      </c>
      <c r="O17" s="67" t="str">
        <f t="shared" si="2"/>
        <v>Trung bình</v>
      </c>
      <c r="P17" s="127"/>
      <c r="Q17" s="126"/>
      <c r="R17" s="16"/>
      <c r="S17" s="20"/>
      <c r="T17" s="39"/>
    </row>
    <row r="18" spans="1:20" ht="19.5" customHeight="1">
      <c r="A18" s="58">
        <v>8</v>
      </c>
      <c r="B18" s="59" t="s">
        <v>12</v>
      </c>
      <c r="C18" s="60" t="s">
        <v>260</v>
      </c>
      <c r="D18" s="68" t="s">
        <v>84</v>
      </c>
      <c r="E18" s="62" t="s">
        <v>37</v>
      </c>
      <c r="F18" s="63">
        <v>6.1</v>
      </c>
      <c r="G18" s="63">
        <v>7.6</v>
      </c>
      <c r="H18" s="64">
        <v>7.4</v>
      </c>
      <c r="I18" s="65">
        <v>5.764399999999999</v>
      </c>
      <c r="J18" s="64">
        <v>6</v>
      </c>
      <c r="K18" s="64">
        <v>7</v>
      </c>
      <c r="L18" s="64">
        <v>6</v>
      </c>
      <c r="M18" s="65">
        <f t="shared" si="0"/>
        <v>6.333333333333333</v>
      </c>
      <c r="N18" s="66">
        <f t="shared" si="1"/>
        <v>6.048866666666666</v>
      </c>
      <c r="O18" s="67" t="str">
        <f t="shared" si="2"/>
        <v>TB Khá</v>
      </c>
      <c r="P18" s="127"/>
      <c r="Q18" s="126"/>
      <c r="R18" s="16"/>
      <c r="S18" s="20"/>
      <c r="T18" s="39"/>
    </row>
    <row r="19" spans="1:20" ht="19.5" customHeight="1">
      <c r="A19" s="58">
        <v>9</v>
      </c>
      <c r="B19" s="59" t="s">
        <v>262</v>
      </c>
      <c r="C19" s="60" t="s">
        <v>85</v>
      </c>
      <c r="D19" s="68" t="s">
        <v>263</v>
      </c>
      <c r="E19" s="62" t="s">
        <v>37</v>
      </c>
      <c r="F19" s="63">
        <v>6.5</v>
      </c>
      <c r="G19" s="63">
        <v>7.1</v>
      </c>
      <c r="H19" s="64">
        <v>7.9</v>
      </c>
      <c r="I19" s="65">
        <v>5.8915999999999995</v>
      </c>
      <c r="J19" s="64">
        <v>7</v>
      </c>
      <c r="K19" s="64">
        <v>6</v>
      </c>
      <c r="L19" s="64">
        <v>6</v>
      </c>
      <c r="M19" s="65">
        <f t="shared" si="0"/>
        <v>6.333333333333333</v>
      </c>
      <c r="N19" s="66">
        <f t="shared" si="1"/>
        <v>6.112466666666666</v>
      </c>
      <c r="O19" s="67" t="str">
        <f t="shared" si="2"/>
        <v>TB Khá</v>
      </c>
      <c r="P19" s="127"/>
      <c r="Q19" s="126"/>
      <c r="R19" s="16"/>
      <c r="S19" s="20"/>
      <c r="T19" s="39"/>
    </row>
    <row r="20" spans="1:20" ht="19.5" customHeight="1">
      <c r="A20" s="58">
        <v>10</v>
      </c>
      <c r="B20" s="59" t="s">
        <v>264</v>
      </c>
      <c r="C20" s="60" t="s">
        <v>1</v>
      </c>
      <c r="D20" s="68" t="s">
        <v>265</v>
      </c>
      <c r="E20" s="62" t="s">
        <v>37</v>
      </c>
      <c r="F20" s="63">
        <v>7.2</v>
      </c>
      <c r="G20" s="63">
        <v>8.1</v>
      </c>
      <c r="H20" s="64">
        <v>8.1</v>
      </c>
      <c r="I20" s="65">
        <v>5.3915999999999995</v>
      </c>
      <c r="J20" s="64">
        <v>8</v>
      </c>
      <c r="K20" s="64">
        <v>5</v>
      </c>
      <c r="L20" s="64">
        <v>7</v>
      </c>
      <c r="M20" s="65">
        <f t="shared" si="0"/>
        <v>6.666666666666667</v>
      </c>
      <c r="N20" s="66">
        <f t="shared" si="1"/>
        <v>6.029133333333333</v>
      </c>
      <c r="O20" s="67" t="str">
        <f t="shared" si="2"/>
        <v>TB Khá</v>
      </c>
      <c r="P20" s="127"/>
      <c r="Q20" s="126"/>
      <c r="R20" s="16"/>
      <c r="S20" s="20"/>
      <c r="T20" s="39"/>
    </row>
    <row r="21" spans="1:20" ht="19.5" customHeight="1">
      <c r="A21" s="58">
        <v>11</v>
      </c>
      <c r="B21" s="59" t="s">
        <v>266</v>
      </c>
      <c r="C21" s="60" t="s">
        <v>267</v>
      </c>
      <c r="D21" s="68" t="s">
        <v>268</v>
      </c>
      <c r="E21" s="62" t="s">
        <v>37</v>
      </c>
      <c r="F21" s="63">
        <v>8.4</v>
      </c>
      <c r="G21" s="63">
        <v>8.8</v>
      </c>
      <c r="H21" s="64">
        <v>8.5</v>
      </c>
      <c r="I21" s="65">
        <v>7.159400000000001</v>
      </c>
      <c r="J21" s="64">
        <v>8</v>
      </c>
      <c r="K21" s="64">
        <v>6</v>
      </c>
      <c r="L21" s="64">
        <v>6</v>
      </c>
      <c r="M21" s="65">
        <f t="shared" si="0"/>
        <v>6.666666666666667</v>
      </c>
      <c r="N21" s="66">
        <f t="shared" si="1"/>
        <v>6.913033333333334</v>
      </c>
      <c r="O21" s="67" t="str">
        <f t="shared" si="2"/>
        <v>TB Khá</v>
      </c>
      <c r="P21" s="127"/>
      <c r="Q21" s="126"/>
      <c r="R21" s="16"/>
      <c r="S21" s="20"/>
      <c r="T21" s="39"/>
    </row>
    <row r="22" spans="1:20" ht="19.5" customHeight="1">
      <c r="A22" s="58">
        <v>12</v>
      </c>
      <c r="B22" s="59" t="s">
        <v>12</v>
      </c>
      <c r="C22" s="60" t="s">
        <v>18</v>
      </c>
      <c r="D22" s="68" t="s">
        <v>269</v>
      </c>
      <c r="E22" s="62" t="s">
        <v>37</v>
      </c>
      <c r="F22" s="63">
        <v>7.5</v>
      </c>
      <c r="G22" s="63">
        <v>8.2</v>
      </c>
      <c r="H22" s="64">
        <v>7.5</v>
      </c>
      <c r="I22" s="65">
        <v>5.2904</v>
      </c>
      <c r="J22" s="64">
        <v>6</v>
      </c>
      <c r="K22" s="64">
        <v>5</v>
      </c>
      <c r="L22" s="64">
        <v>6</v>
      </c>
      <c r="M22" s="65">
        <f t="shared" si="0"/>
        <v>5.666666666666667</v>
      </c>
      <c r="N22" s="66">
        <f t="shared" si="1"/>
        <v>5.478533333333333</v>
      </c>
      <c r="O22" s="67" t="str">
        <f t="shared" si="2"/>
        <v>Trung bình</v>
      </c>
      <c r="P22" s="127"/>
      <c r="Q22" s="126"/>
      <c r="R22" s="16"/>
      <c r="S22" s="20"/>
      <c r="T22" s="39"/>
    </row>
    <row r="23" spans="1:20" ht="19.5" customHeight="1">
      <c r="A23" s="58">
        <v>13</v>
      </c>
      <c r="B23" s="59" t="s">
        <v>270</v>
      </c>
      <c r="C23" s="60" t="s">
        <v>271</v>
      </c>
      <c r="D23" s="61" t="s">
        <v>272</v>
      </c>
      <c r="E23" s="62" t="s">
        <v>37</v>
      </c>
      <c r="F23" s="63">
        <v>8.2</v>
      </c>
      <c r="G23" s="63">
        <v>9.2</v>
      </c>
      <c r="H23" s="64">
        <v>8.8</v>
      </c>
      <c r="I23" s="65">
        <v>7.513599999999999</v>
      </c>
      <c r="J23" s="64">
        <v>8</v>
      </c>
      <c r="K23" s="64">
        <v>7</v>
      </c>
      <c r="L23" s="64">
        <v>6</v>
      </c>
      <c r="M23" s="65">
        <f t="shared" si="0"/>
        <v>7</v>
      </c>
      <c r="N23" s="66">
        <f t="shared" si="1"/>
        <v>7.2568</v>
      </c>
      <c r="O23" s="67" t="str">
        <f t="shared" si="2"/>
        <v>Khá</v>
      </c>
      <c r="P23" s="127"/>
      <c r="Q23" s="126"/>
      <c r="R23" s="16"/>
      <c r="S23" s="20"/>
      <c r="T23" s="39"/>
    </row>
    <row r="24" spans="1:20" ht="19.5" customHeight="1">
      <c r="A24" s="58">
        <v>14</v>
      </c>
      <c r="B24" s="59" t="s">
        <v>12</v>
      </c>
      <c r="C24" s="60" t="s">
        <v>86</v>
      </c>
      <c r="D24" s="61" t="s">
        <v>273</v>
      </c>
      <c r="E24" s="62" t="s">
        <v>274</v>
      </c>
      <c r="F24" s="63">
        <v>6.4</v>
      </c>
      <c r="G24" s="63">
        <v>7.8</v>
      </c>
      <c r="H24" s="64">
        <v>7.3</v>
      </c>
      <c r="I24" s="65">
        <v>5.747199999999999</v>
      </c>
      <c r="J24" s="64">
        <v>7</v>
      </c>
      <c r="K24" s="64">
        <v>5</v>
      </c>
      <c r="L24" s="64">
        <v>6</v>
      </c>
      <c r="M24" s="65">
        <f t="shared" si="0"/>
        <v>6</v>
      </c>
      <c r="N24" s="66">
        <f t="shared" si="1"/>
        <v>5.8736</v>
      </c>
      <c r="O24" s="67" t="str">
        <f t="shared" si="2"/>
        <v>Trung bình</v>
      </c>
      <c r="P24" s="127"/>
      <c r="Q24" s="126"/>
      <c r="R24" s="16"/>
      <c r="S24" s="20"/>
      <c r="T24" s="39"/>
    </row>
    <row r="25" spans="1:20" ht="19.5" customHeight="1">
      <c r="A25" s="58">
        <v>15</v>
      </c>
      <c r="B25" s="59" t="s">
        <v>275</v>
      </c>
      <c r="C25" s="60" t="s">
        <v>276</v>
      </c>
      <c r="D25" s="61" t="s">
        <v>87</v>
      </c>
      <c r="E25" s="62" t="s">
        <v>37</v>
      </c>
      <c r="F25" s="63">
        <v>8.1</v>
      </c>
      <c r="G25" s="63">
        <v>9.2</v>
      </c>
      <c r="H25" s="64">
        <v>8.4</v>
      </c>
      <c r="I25" s="65">
        <v>7.209200000000001</v>
      </c>
      <c r="J25" s="64">
        <v>8</v>
      </c>
      <c r="K25" s="64">
        <v>7</v>
      </c>
      <c r="L25" s="64">
        <v>7</v>
      </c>
      <c r="M25" s="65">
        <f t="shared" si="0"/>
        <v>7.333333333333333</v>
      </c>
      <c r="N25" s="66">
        <f t="shared" si="1"/>
        <v>7.271266666666667</v>
      </c>
      <c r="O25" s="67" t="str">
        <f t="shared" si="2"/>
        <v>Khá</v>
      </c>
      <c r="P25" s="127"/>
      <c r="Q25" s="126"/>
      <c r="R25" s="16"/>
      <c r="S25" s="20"/>
      <c r="T25" s="39"/>
    </row>
    <row r="26" spans="1:20" ht="19.5" customHeight="1">
      <c r="A26" s="58">
        <v>16</v>
      </c>
      <c r="B26" s="59" t="s">
        <v>74</v>
      </c>
      <c r="C26" s="60" t="s">
        <v>277</v>
      </c>
      <c r="D26" s="61" t="s">
        <v>278</v>
      </c>
      <c r="E26" s="62" t="s">
        <v>37</v>
      </c>
      <c r="F26" s="63">
        <v>6.3</v>
      </c>
      <c r="G26" s="63">
        <v>7.3</v>
      </c>
      <c r="H26" s="64">
        <v>7.3</v>
      </c>
      <c r="I26" s="65">
        <v>5.271200000000001</v>
      </c>
      <c r="J26" s="64">
        <v>5</v>
      </c>
      <c r="K26" s="64">
        <v>5</v>
      </c>
      <c r="L26" s="64">
        <v>6</v>
      </c>
      <c r="M26" s="65">
        <f t="shared" si="0"/>
        <v>5.333333333333333</v>
      </c>
      <c r="N26" s="66">
        <f t="shared" si="1"/>
        <v>5.302266666666667</v>
      </c>
      <c r="O26" s="67" t="str">
        <f t="shared" si="2"/>
        <v>Trung bình</v>
      </c>
      <c r="P26" s="127"/>
      <c r="Q26" s="126"/>
      <c r="R26" s="16"/>
      <c r="S26" s="20"/>
      <c r="T26" s="39"/>
    </row>
    <row r="27" spans="1:20" ht="21.75" customHeight="1">
      <c r="A27" s="58">
        <v>17</v>
      </c>
      <c r="B27" s="2" t="s">
        <v>279</v>
      </c>
      <c r="C27" s="3" t="s">
        <v>63</v>
      </c>
      <c r="D27" s="6" t="s">
        <v>280</v>
      </c>
      <c r="E27" s="7" t="s">
        <v>37</v>
      </c>
      <c r="F27" s="4">
        <v>7.3</v>
      </c>
      <c r="G27" s="4">
        <v>8.6</v>
      </c>
      <c r="H27" s="5">
        <v>8.2</v>
      </c>
      <c r="I27" s="69">
        <v>6.700594059405939</v>
      </c>
      <c r="J27" s="70">
        <v>8</v>
      </c>
      <c r="K27" s="70">
        <v>6</v>
      </c>
      <c r="L27" s="71">
        <v>7</v>
      </c>
      <c r="M27" s="65">
        <f t="shared" si="0"/>
        <v>7</v>
      </c>
      <c r="N27" s="66">
        <f t="shared" si="1"/>
        <v>6.85029702970297</v>
      </c>
      <c r="O27" s="67" t="str">
        <f t="shared" si="2"/>
        <v>TB Khá</v>
      </c>
      <c r="P27" s="127" t="s">
        <v>281</v>
      </c>
      <c r="Q27" s="126" t="s">
        <v>247</v>
      </c>
      <c r="R27" s="16"/>
      <c r="T27" s="39"/>
    </row>
    <row r="28" spans="1:20" ht="21.75" customHeight="1">
      <c r="A28" s="58">
        <v>18</v>
      </c>
      <c r="B28" s="2" t="s">
        <v>282</v>
      </c>
      <c r="C28" s="3" t="s">
        <v>283</v>
      </c>
      <c r="D28" s="6" t="s">
        <v>233</v>
      </c>
      <c r="E28" s="7" t="s">
        <v>37</v>
      </c>
      <c r="F28" s="4">
        <v>6.2</v>
      </c>
      <c r="G28" s="4">
        <v>7.4</v>
      </c>
      <c r="H28" s="5">
        <v>7.3</v>
      </c>
      <c r="I28" s="69">
        <v>5.674851485148515</v>
      </c>
      <c r="J28" s="70">
        <v>8</v>
      </c>
      <c r="K28" s="70">
        <v>6</v>
      </c>
      <c r="L28" s="71">
        <v>7</v>
      </c>
      <c r="M28" s="65">
        <f t="shared" si="0"/>
        <v>7</v>
      </c>
      <c r="N28" s="66">
        <f t="shared" si="1"/>
        <v>6.337425742574258</v>
      </c>
      <c r="O28" s="67" t="str">
        <f t="shared" si="2"/>
        <v>TB Khá</v>
      </c>
      <c r="P28" s="127"/>
      <c r="Q28" s="126"/>
      <c r="R28" s="16"/>
      <c r="T28" s="39"/>
    </row>
    <row r="29" spans="1:20" ht="21.75" customHeight="1">
      <c r="A29" s="58">
        <v>19</v>
      </c>
      <c r="B29" s="2" t="s">
        <v>284</v>
      </c>
      <c r="C29" s="3" t="s">
        <v>285</v>
      </c>
      <c r="D29" s="72" t="s">
        <v>286</v>
      </c>
      <c r="E29" s="7" t="s">
        <v>37</v>
      </c>
      <c r="F29" s="4">
        <v>6.8</v>
      </c>
      <c r="G29" s="4">
        <v>8</v>
      </c>
      <c r="H29" s="5">
        <v>7.9</v>
      </c>
      <c r="I29" s="69">
        <v>6.8015841584158405</v>
      </c>
      <c r="J29" s="70">
        <v>8</v>
      </c>
      <c r="K29" s="70">
        <v>8</v>
      </c>
      <c r="L29" s="71">
        <v>7</v>
      </c>
      <c r="M29" s="65">
        <f t="shared" si="0"/>
        <v>7.666666666666667</v>
      </c>
      <c r="N29" s="66">
        <f t="shared" si="1"/>
        <v>7.234125412541253</v>
      </c>
      <c r="O29" s="67" t="str">
        <f t="shared" si="2"/>
        <v>Khá</v>
      </c>
      <c r="P29" s="127"/>
      <c r="Q29" s="126"/>
      <c r="R29" s="16"/>
      <c r="T29" s="39"/>
    </row>
    <row r="30" spans="1:20" ht="21.75" customHeight="1">
      <c r="A30" s="58">
        <v>20</v>
      </c>
      <c r="B30" s="2" t="s">
        <v>88</v>
      </c>
      <c r="C30" s="3" t="s">
        <v>287</v>
      </c>
      <c r="D30" s="6" t="s">
        <v>288</v>
      </c>
      <c r="E30" s="7" t="s">
        <v>37</v>
      </c>
      <c r="F30" s="4">
        <v>6.5</v>
      </c>
      <c r="G30" s="4">
        <v>8.1</v>
      </c>
      <c r="H30" s="5">
        <v>7.8</v>
      </c>
      <c r="I30" s="69">
        <v>6.333861386138614</v>
      </c>
      <c r="J30" s="70">
        <v>8</v>
      </c>
      <c r="K30" s="70">
        <v>5</v>
      </c>
      <c r="L30" s="71">
        <v>7</v>
      </c>
      <c r="M30" s="65">
        <f t="shared" si="0"/>
        <v>6.666666666666667</v>
      </c>
      <c r="N30" s="66">
        <f t="shared" si="1"/>
        <v>6.500264026402641</v>
      </c>
      <c r="O30" s="67" t="str">
        <f t="shared" si="2"/>
        <v>TB Khá</v>
      </c>
      <c r="P30" s="127"/>
      <c r="Q30" s="126"/>
      <c r="R30" s="16"/>
      <c r="T30" s="39"/>
    </row>
    <row r="31" spans="1:20" ht="21.75" customHeight="1">
      <c r="A31" s="58">
        <v>21</v>
      </c>
      <c r="B31" s="2" t="s">
        <v>88</v>
      </c>
      <c r="C31" s="3" t="s">
        <v>289</v>
      </c>
      <c r="D31" s="6" t="s">
        <v>290</v>
      </c>
      <c r="E31" s="7" t="s">
        <v>37</v>
      </c>
      <c r="F31" s="4">
        <v>6.5</v>
      </c>
      <c r="G31" s="4">
        <v>8.2</v>
      </c>
      <c r="H31" s="5">
        <v>8.3</v>
      </c>
      <c r="I31" s="69">
        <v>6.801980198019803</v>
      </c>
      <c r="J31" s="70">
        <v>5</v>
      </c>
      <c r="K31" s="70">
        <v>6</v>
      </c>
      <c r="L31" s="71">
        <v>6</v>
      </c>
      <c r="M31" s="65">
        <f t="shared" si="0"/>
        <v>5.666666666666667</v>
      </c>
      <c r="N31" s="66">
        <f t="shared" si="1"/>
        <v>6.234323432343235</v>
      </c>
      <c r="O31" s="67" t="str">
        <f t="shared" si="2"/>
        <v>TB Khá</v>
      </c>
      <c r="P31" s="127"/>
      <c r="Q31" s="126"/>
      <c r="R31" s="16"/>
      <c r="T31" s="39"/>
    </row>
    <row r="32" spans="1:20" ht="21.75" customHeight="1">
      <c r="A32" s="58">
        <v>22</v>
      </c>
      <c r="B32" s="2" t="s">
        <v>10</v>
      </c>
      <c r="C32" s="3" t="s">
        <v>14</v>
      </c>
      <c r="D32" s="6" t="s">
        <v>291</v>
      </c>
      <c r="E32" s="7" t="s">
        <v>37</v>
      </c>
      <c r="F32" s="4">
        <v>6.8</v>
      </c>
      <c r="G32" s="4">
        <v>8.9</v>
      </c>
      <c r="H32" s="5">
        <v>8.3</v>
      </c>
      <c r="I32" s="69">
        <v>6.484752475247524</v>
      </c>
      <c r="J32" s="70">
        <v>8</v>
      </c>
      <c r="K32" s="70">
        <v>8</v>
      </c>
      <c r="L32" s="71">
        <v>7</v>
      </c>
      <c r="M32" s="65">
        <f t="shared" si="0"/>
        <v>7.666666666666667</v>
      </c>
      <c r="N32" s="66">
        <f t="shared" si="1"/>
        <v>7.075709570957096</v>
      </c>
      <c r="O32" s="67" t="str">
        <f t="shared" si="2"/>
        <v>Khá</v>
      </c>
      <c r="P32" s="127"/>
      <c r="Q32" s="126"/>
      <c r="R32" s="16"/>
      <c r="T32" s="39"/>
    </row>
    <row r="33" spans="1:20" ht="21.75" customHeight="1">
      <c r="A33" s="58">
        <v>23</v>
      </c>
      <c r="B33" s="2" t="s">
        <v>292</v>
      </c>
      <c r="C33" s="3" t="s">
        <v>260</v>
      </c>
      <c r="D33" s="6" t="s">
        <v>293</v>
      </c>
      <c r="E33" s="7" t="s">
        <v>37</v>
      </c>
      <c r="F33" s="4">
        <v>6.3</v>
      </c>
      <c r="G33" s="4">
        <v>8.7</v>
      </c>
      <c r="H33" s="5">
        <v>7.8</v>
      </c>
      <c r="I33" s="69">
        <v>5.9287128712871295</v>
      </c>
      <c r="J33" s="70">
        <v>6</v>
      </c>
      <c r="K33" s="70">
        <v>7</v>
      </c>
      <c r="L33" s="71">
        <v>6</v>
      </c>
      <c r="M33" s="65">
        <f t="shared" si="0"/>
        <v>6.333333333333333</v>
      </c>
      <c r="N33" s="66">
        <f t="shared" si="1"/>
        <v>6.131023102310231</v>
      </c>
      <c r="O33" s="67" t="str">
        <f t="shared" si="2"/>
        <v>TB Khá</v>
      </c>
      <c r="P33" s="127"/>
      <c r="Q33" s="126"/>
      <c r="R33" s="16"/>
      <c r="T33" s="39"/>
    </row>
    <row r="34" spans="1:20" ht="21.75" customHeight="1">
      <c r="A34" s="58">
        <v>24</v>
      </c>
      <c r="B34" s="2" t="s">
        <v>294</v>
      </c>
      <c r="C34" s="3" t="s">
        <v>295</v>
      </c>
      <c r="D34" s="6" t="s">
        <v>296</v>
      </c>
      <c r="E34" s="7" t="s">
        <v>37</v>
      </c>
      <c r="F34" s="4">
        <v>6.4</v>
      </c>
      <c r="G34" s="4">
        <v>5.2</v>
      </c>
      <c r="H34" s="5">
        <v>8.3</v>
      </c>
      <c r="I34" s="69">
        <v>6.097029702970298</v>
      </c>
      <c r="J34" s="70">
        <v>7</v>
      </c>
      <c r="K34" s="70">
        <v>6</v>
      </c>
      <c r="L34" s="71">
        <v>6</v>
      </c>
      <c r="M34" s="65">
        <f t="shared" si="0"/>
        <v>6.333333333333333</v>
      </c>
      <c r="N34" s="66">
        <f t="shared" si="1"/>
        <v>6.215181518151816</v>
      </c>
      <c r="O34" s="67" t="str">
        <f t="shared" si="2"/>
        <v>TB Khá</v>
      </c>
      <c r="P34" s="127"/>
      <c r="Q34" s="126"/>
      <c r="R34" s="16"/>
      <c r="T34" s="39"/>
    </row>
    <row r="35" spans="1:20" ht="21.75" customHeight="1">
      <c r="A35" s="58">
        <v>25</v>
      </c>
      <c r="B35" s="2" t="s">
        <v>297</v>
      </c>
      <c r="C35" s="3" t="s">
        <v>89</v>
      </c>
      <c r="D35" s="6" t="s">
        <v>298</v>
      </c>
      <c r="E35" s="7" t="s">
        <v>37</v>
      </c>
      <c r="F35" s="4">
        <v>6</v>
      </c>
      <c r="G35" s="4">
        <v>8.3</v>
      </c>
      <c r="H35" s="5">
        <v>7.9</v>
      </c>
      <c r="I35" s="69">
        <v>6.100792079207921</v>
      </c>
      <c r="J35" s="70">
        <v>7</v>
      </c>
      <c r="K35" s="70">
        <v>6</v>
      </c>
      <c r="L35" s="71">
        <v>6</v>
      </c>
      <c r="M35" s="65">
        <f t="shared" si="0"/>
        <v>6.333333333333333</v>
      </c>
      <c r="N35" s="66">
        <f t="shared" si="1"/>
        <v>6.217062706270627</v>
      </c>
      <c r="O35" s="67" t="str">
        <f t="shared" si="2"/>
        <v>TB Khá</v>
      </c>
      <c r="P35" s="127"/>
      <c r="Q35" s="126"/>
      <c r="R35" s="16"/>
      <c r="T35" s="39"/>
    </row>
    <row r="36" spans="1:20" ht="21.75" customHeight="1">
      <c r="A36" s="58">
        <v>26</v>
      </c>
      <c r="B36" s="2" t="s">
        <v>299</v>
      </c>
      <c r="C36" s="3" t="s">
        <v>3</v>
      </c>
      <c r="D36" s="6" t="s">
        <v>252</v>
      </c>
      <c r="E36" s="7" t="s">
        <v>37</v>
      </c>
      <c r="F36" s="4">
        <v>7.6</v>
      </c>
      <c r="G36" s="4">
        <v>9</v>
      </c>
      <c r="H36" s="5">
        <v>8.5</v>
      </c>
      <c r="I36" s="69">
        <v>6.492673267326732</v>
      </c>
      <c r="J36" s="70">
        <v>6</v>
      </c>
      <c r="K36" s="70">
        <v>6</v>
      </c>
      <c r="L36" s="71">
        <v>6</v>
      </c>
      <c r="M36" s="65">
        <f t="shared" si="0"/>
        <v>6</v>
      </c>
      <c r="N36" s="66">
        <f t="shared" si="1"/>
        <v>6.2463366336633666</v>
      </c>
      <c r="O36" s="67" t="str">
        <f t="shared" si="2"/>
        <v>TB Khá</v>
      </c>
      <c r="P36" s="127"/>
      <c r="Q36" s="126"/>
      <c r="R36" s="16"/>
      <c r="T36" s="39"/>
    </row>
    <row r="37" spans="1:20" ht="21.75" customHeight="1">
      <c r="A37" s="58">
        <v>27</v>
      </c>
      <c r="B37" s="2" t="s">
        <v>300</v>
      </c>
      <c r="C37" s="3" t="s">
        <v>1</v>
      </c>
      <c r="D37" s="6" t="s">
        <v>301</v>
      </c>
      <c r="E37" s="7" t="s">
        <v>37</v>
      </c>
      <c r="F37" s="4">
        <v>6.1</v>
      </c>
      <c r="G37" s="4">
        <v>8.2</v>
      </c>
      <c r="H37" s="5">
        <v>7.9</v>
      </c>
      <c r="I37" s="69">
        <v>6.08910891089109</v>
      </c>
      <c r="J37" s="70">
        <v>8</v>
      </c>
      <c r="K37" s="70">
        <v>6</v>
      </c>
      <c r="L37" s="71">
        <v>7</v>
      </c>
      <c r="M37" s="65">
        <f t="shared" si="0"/>
        <v>7</v>
      </c>
      <c r="N37" s="66">
        <f t="shared" si="1"/>
        <v>6.544554455445545</v>
      </c>
      <c r="O37" s="67" t="str">
        <f t="shared" si="2"/>
        <v>TB Khá</v>
      </c>
      <c r="P37" s="127"/>
      <c r="Q37" s="126"/>
      <c r="R37" s="16"/>
      <c r="T37" s="39"/>
    </row>
    <row r="38" spans="1:20" ht="21.75" customHeight="1">
      <c r="A38" s="58">
        <v>28</v>
      </c>
      <c r="B38" s="2" t="s">
        <v>302</v>
      </c>
      <c r="C38" s="3" t="s">
        <v>303</v>
      </c>
      <c r="D38" s="6" t="s">
        <v>304</v>
      </c>
      <c r="E38" s="7" t="s">
        <v>305</v>
      </c>
      <c r="F38" s="4">
        <v>6.1</v>
      </c>
      <c r="G38" s="4">
        <v>7.2</v>
      </c>
      <c r="H38" s="5">
        <v>7.5</v>
      </c>
      <c r="I38" s="69">
        <v>5.63049504950495</v>
      </c>
      <c r="J38" s="70">
        <v>5</v>
      </c>
      <c r="K38" s="70">
        <v>7</v>
      </c>
      <c r="L38" s="71">
        <v>7</v>
      </c>
      <c r="M38" s="65">
        <f t="shared" si="0"/>
        <v>6.333333333333333</v>
      </c>
      <c r="N38" s="66">
        <f t="shared" si="1"/>
        <v>5.981914191419142</v>
      </c>
      <c r="O38" s="67" t="str">
        <f t="shared" si="2"/>
        <v>TB Khá</v>
      </c>
      <c r="P38" s="127"/>
      <c r="Q38" s="126"/>
      <c r="R38" s="16"/>
      <c r="T38" s="39"/>
    </row>
    <row r="39" spans="1:20" ht="21.75" customHeight="1">
      <c r="A39" s="58">
        <v>29</v>
      </c>
      <c r="B39" s="2" t="s">
        <v>306</v>
      </c>
      <c r="C39" s="3" t="s">
        <v>307</v>
      </c>
      <c r="D39" s="6" t="s">
        <v>90</v>
      </c>
      <c r="E39" s="7" t="s">
        <v>37</v>
      </c>
      <c r="F39" s="4">
        <v>6.2</v>
      </c>
      <c r="G39" s="4">
        <v>8.4</v>
      </c>
      <c r="H39" s="5">
        <v>7.4</v>
      </c>
      <c r="I39" s="69">
        <v>5.932673267326732</v>
      </c>
      <c r="J39" s="70">
        <v>7.5</v>
      </c>
      <c r="K39" s="70">
        <v>7</v>
      </c>
      <c r="L39" s="71">
        <v>7</v>
      </c>
      <c r="M39" s="65">
        <f t="shared" si="0"/>
        <v>7.166666666666667</v>
      </c>
      <c r="N39" s="66">
        <f t="shared" si="1"/>
        <v>6.549669966996699</v>
      </c>
      <c r="O39" s="67" t="str">
        <f t="shared" si="2"/>
        <v>TB Khá</v>
      </c>
      <c r="P39" s="127"/>
      <c r="Q39" s="126"/>
      <c r="R39" s="16"/>
      <c r="T39" s="39"/>
    </row>
    <row r="40" spans="1:20" ht="21.75" customHeight="1">
      <c r="A40" s="58">
        <v>30</v>
      </c>
      <c r="B40" s="2" t="s">
        <v>88</v>
      </c>
      <c r="C40" s="3" t="s">
        <v>308</v>
      </c>
      <c r="D40" s="6" t="s">
        <v>309</v>
      </c>
      <c r="E40" s="7" t="s">
        <v>37</v>
      </c>
      <c r="F40" s="4">
        <v>7.1</v>
      </c>
      <c r="G40" s="4">
        <v>9.2</v>
      </c>
      <c r="H40" s="5">
        <v>8.5</v>
      </c>
      <c r="I40" s="69">
        <v>6.8100990099009895</v>
      </c>
      <c r="J40" s="70">
        <v>8</v>
      </c>
      <c r="K40" s="70">
        <v>7</v>
      </c>
      <c r="L40" s="71">
        <v>7</v>
      </c>
      <c r="M40" s="65">
        <f t="shared" si="0"/>
        <v>7.333333333333333</v>
      </c>
      <c r="N40" s="66">
        <f t="shared" si="1"/>
        <v>7.071716171617162</v>
      </c>
      <c r="O40" s="67" t="str">
        <f t="shared" si="2"/>
        <v>Khá</v>
      </c>
      <c r="P40" s="127"/>
      <c r="Q40" s="126"/>
      <c r="R40" s="16"/>
      <c r="T40" s="39"/>
    </row>
    <row r="41" spans="1:20" ht="21.75" customHeight="1">
      <c r="A41" s="58">
        <v>31</v>
      </c>
      <c r="B41" s="2" t="s">
        <v>310</v>
      </c>
      <c r="C41" s="3" t="s">
        <v>311</v>
      </c>
      <c r="D41" s="6" t="s">
        <v>312</v>
      </c>
      <c r="E41" s="7" t="s">
        <v>37</v>
      </c>
      <c r="F41" s="4">
        <v>6.4</v>
      </c>
      <c r="G41" s="4">
        <v>8.3</v>
      </c>
      <c r="H41" s="5">
        <v>7.7</v>
      </c>
      <c r="I41" s="69">
        <v>5.442376237623763</v>
      </c>
      <c r="J41" s="70">
        <v>7</v>
      </c>
      <c r="K41" s="70">
        <v>6</v>
      </c>
      <c r="L41" s="71">
        <v>6</v>
      </c>
      <c r="M41" s="65">
        <f t="shared" si="0"/>
        <v>6.333333333333333</v>
      </c>
      <c r="N41" s="66">
        <f t="shared" si="1"/>
        <v>5.887854785478548</v>
      </c>
      <c r="O41" s="67" t="str">
        <f t="shared" si="2"/>
        <v>Trung bình</v>
      </c>
      <c r="P41" s="127"/>
      <c r="Q41" s="126"/>
      <c r="R41" s="16"/>
      <c r="T41" s="39"/>
    </row>
    <row r="42" spans="1:20" ht="21.75" customHeight="1">
      <c r="A42" s="58">
        <v>32</v>
      </c>
      <c r="B42" s="2" t="s">
        <v>313</v>
      </c>
      <c r="C42" s="3" t="s">
        <v>91</v>
      </c>
      <c r="D42" s="72" t="s">
        <v>314</v>
      </c>
      <c r="E42" s="7" t="s">
        <v>37</v>
      </c>
      <c r="F42" s="4">
        <v>7.4</v>
      </c>
      <c r="G42" s="4">
        <v>9.1</v>
      </c>
      <c r="H42" s="5">
        <v>8.6</v>
      </c>
      <c r="I42" s="69">
        <v>7.124356435643564</v>
      </c>
      <c r="J42" s="70">
        <v>8</v>
      </c>
      <c r="K42" s="70">
        <v>7</v>
      </c>
      <c r="L42" s="71">
        <v>7</v>
      </c>
      <c r="M42" s="65">
        <f t="shared" si="0"/>
        <v>7.333333333333333</v>
      </c>
      <c r="N42" s="66">
        <f t="shared" si="1"/>
        <v>7.228844884488448</v>
      </c>
      <c r="O42" s="67" t="str">
        <f t="shared" si="2"/>
        <v>Khá</v>
      </c>
      <c r="P42" s="127"/>
      <c r="Q42" s="126"/>
      <c r="R42" s="16"/>
      <c r="T42" s="39"/>
    </row>
    <row r="43" spans="1:20" ht="21.75" customHeight="1">
      <c r="A43" s="58">
        <v>33</v>
      </c>
      <c r="B43" s="2" t="s">
        <v>284</v>
      </c>
      <c r="C43" s="3" t="s">
        <v>315</v>
      </c>
      <c r="D43" s="6" t="s">
        <v>316</v>
      </c>
      <c r="E43" s="7" t="s">
        <v>37</v>
      </c>
      <c r="F43" s="4">
        <v>6.7</v>
      </c>
      <c r="G43" s="4">
        <v>9.4</v>
      </c>
      <c r="H43" s="5">
        <v>8.9</v>
      </c>
      <c r="I43" s="69">
        <v>5.885940594059405</v>
      </c>
      <c r="J43" s="70">
        <v>7</v>
      </c>
      <c r="K43" s="70">
        <v>6</v>
      </c>
      <c r="L43" s="71">
        <v>6</v>
      </c>
      <c r="M43" s="65">
        <f aca="true" t="shared" si="3" ref="M43:M74">(J43+K43+L43)/3</f>
        <v>6.333333333333333</v>
      </c>
      <c r="N43" s="66">
        <f aca="true" t="shared" si="4" ref="N43:N74">(M43+I43)/2</f>
        <v>6.109636963696369</v>
      </c>
      <c r="O43" s="67" t="str">
        <f aca="true" t="shared" si="5" ref="O43:O74">IF(N43&gt;=8.95,"Xuất sắc",IF(N43&gt;=7.95,"Giỏi",IF(N43&gt;=6.95,"Khá",IF(N43&gt;=5.95,"TB Khá",IF(N43&gt;=4.95,"Trung bình",IF(N43&gt;=V43,"Yếu","Kém"))))))</f>
        <v>TB Khá</v>
      </c>
      <c r="P43" s="127"/>
      <c r="Q43" s="126"/>
      <c r="R43" s="16"/>
      <c r="T43" s="39"/>
    </row>
    <row r="44" spans="1:20" ht="21.75" customHeight="1">
      <c r="A44" s="58">
        <v>34</v>
      </c>
      <c r="B44" s="2" t="s">
        <v>317</v>
      </c>
      <c r="C44" s="3" t="s">
        <v>92</v>
      </c>
      <c r="D44" s="72" t="s">
        <v>318</v>
      </c>
      <c r="E44" s="7" t="s">
        <v>37</v>
      </c>
      <c r="F44" s="4">
        <v>6.3</v>
      </c>
      <c r="G44" s="4">
        <v>8.1</v>
      </c>
      <c r="H44" s="5">
        <v>7.8</v>
      </c>
      <c r="I44" s="69">
        <v>5.835643564356436</v>
      </c>
      <c r="J44" s="70">
        <v>8</v>
      </c>
      <c r="K44" s="70">
        <v>6</v>
      </c>
      <c r="L44" s="71">
        <v>6</v>
      </c>
      <c r="M44" s="65">
        <f t="shared" si="3"/>
        <v>6.666666666666667</v>
      </c>
      <c r="N44" s="66">
        <f t="shared" si="4"/>
        <v>6.251155115511551</v>
      </c>
      <c r="O44" s="67" t="str">
        <f t="shared" si="5"/>
        <v>TB Khá</v>
      </c>
      <c r="P44" s="127"/>
      <c r="Q44" s="126"/>
      <c r="R44" s="16"/>
      <c r="T44" s="39"/>
    </row>
    <row r="45" spans="1:20" ht="21.75" customHeight="1">
      <c r="A45" s="75">
        <v>35</v>
      </c>
      <c r="B45" s="76" t="s">
        <v>319</v>
      </c>
      <c r="C45" s="77" t="s">
        <v>320</v>
      </c>
      <c r="D45" s="78" t="s">
        <v>321</v>
      </c>
      <c r="E45" s="79" t="s">
        <v>37</v>
      </c>
      <c r="F45" s="80">
        <v>8.4</v>
      </c>
      <c r="G45" s="80">
        <v>9.3</v>
      </c>
      <c r="H45" s="81">
        <v>9</v>
      </c>
      <c r="I45" s="82">
        <v>6.58</v>
      </c>
      <c r="J45" s="83">
        <v>7</v>
      </c>
      <c r="K45" s="83">
        <v>8</v>
      </c>
      <c r="L45" s="83">
        <v>7</v>
      </c>
      <c r="M45" s="65">
        <f t="shared" si="3"/>
        <v>7.333333333333333</v>
      </c>
      <c r="N45" s="66">
        <f t="shared" si="4"/>
        <v>6.956666666666667</v>
      </c>
      <c r="O45" s="67" t="str">
        <f t="shared" si="5"/>
        <v>Khá</v>
      </c>
      <c r="P45" s="127"/>
      <c r="Q45" s="126"/>
      <c r="R45" s="16"/>
      <c r="T45" s="39"/>
    </row>
    <row r="46" spans="1:20" ht="21.75" customHeight="1">
      <c r="A46" s="75">
        <v>36</v>
      </c>
      <c r="B46" s="76" t="s">
        <v>88</v>
      </c>
      <c r="C46" s="77" t="s">
        <v>322</v>
      </c>
      <c r="D46" s="78" t="s">
        <v>323</v>
      </c>
      <c r="E46" s="79" t="s">
        <v>37</v>
      </c>
      <c r="F46" s="80">
        <v>6.8</v>
      </c>
      <c r="G46" s="80">
        <v>8.4</v>
      </c>
      <c r="H46" s="81">
        <v>7.8</v>
      </c>
      <c r="I46" s="82">
        <v>6.846336633663366</v>
      </c>
      <c r="J46" s="83">
        <v>6</v>
      </c>
      <c r="K46" s="83">
        <v>5</v>
      </c>
      <c r="L46" s="83">
        <v>7</v>
      </c>
      <c r="M46" s="65">
        <f t="shared" si="3"/>
        <v>6</v>
      </c>
      <c r="N46" s="66">
        <f t="shared" si="4"/>
        <v>6.423168316831683</v>
      </c>
      <c r="O46" s="67" t="str">
        <f t="shared" si="5"/>
        <v>TB Khá</v>
      </c>
      <c r="P46" s="127"/>
      <c r="Q46" s="126"/>
      <c r="R46" s="16"/>
      <c r="T46" s="39"/>
    </row>
    <row r="47" spans="1:20" ht="21.75" customHeight="1">
      <c r="A47" s="75">
        <v>37</v>
      </c>
      <c r="B47" s="84" t="s">
        <v>324</v>
      </c>
      <c r="C47" s="85" t="s">
        <v>63</v>
      </c>
      <c r="D47" s="62" t="s">
        <v>325</v>
      </c>
      <c r="E47" s="62" t="s">
        <v>37</v>
      </c>
      <c r="F47" s="63">
        <v>8</v>
      </c>
      <c r="G47" s="63">
        <v>8</v>
      </c>
      <c r="H47" s="63">
        <v>8.5</v>
      </c>
      <c r="I47" s="65">
        <v>6.357623762376238</v>
      </c>
      <c r="J47" s="64">
        <v>5</v>
      </c>
      <c r="K47" s="64">
        <v>5</v>
      </c>
      <c r="L47" s="64">
        <v>7</v>
      </c>
      <c r="M47" s="65">
        <f t="shared" si="3"/>
        <v>5.666666666666667</v>
      </c>
      <c r="N47" s="66">
        <f t="shared" si="4"/>
        <v>6.0121452145214525</v>
      </c>
      <c r="O47" s="67" t="str">
        <f t="shared" si="5"/>
        <v>TB Khá</v>
      </c>
      <c r="P47" s="127" t="s">
        <v>326</v>
      </c>
      <c r="Q47" s="126"/>
      <c r="R47" s="16"/>
      <c r="S47" s="20"/>
      <c r="T47" s="39"/>
    </row>
    <row r="48" spans="1:20" ht="21.75" customHeight="1">
      <c r="A48" s="75">
        <v>38</v>
      </c>
      <c r="B48" s="84" t="s">
        <v>327</v>
      </c>
      <c r="C48" s="85" t="s">
        <v>22</v>
      </c>
      <c r="D48" s="86">
        <v>36627</v>
      </c>
      <c r="E48" s="62" t="s">
        <v>37</v>
      </c>
      <c r="F48" s="63">
        <v>7</v>
      </c>
      <c r="G48" s="63">
        <v>7.5</v>
      </c>
      <c r="H48" s="63">
        <v>9</v>
      </c>
      <c r="I48" s="65">
        <v>6.698217821782178</v>
      </c>
      <c r="J48" s="64">
        <v>6.5</v>
      </c>
      <c r="K48" s="64">
        <v>8</v>
      </c>
      <c r="L48" s="64">
        <v>7</v>
      </c>
      <c r="M48" s="65">
        <f t="shared" si="3"/>
        <v>7.166666666666667</v>
      </c>
      <c r="N48" s="66">
        <f t="shared" si="4"/>
        <v>6.932442244224422</v>
      </c>
      <c r="O48" s="67" t="str">
        <f t="shared" si="5"/>
        <v>TB Khá</v>
      </c>
      <c r="P48" s="127"/>
      <c r="Q48" s="126"/>
      <c r="R48" s="16"/>
      <c r="S48" s="20"/>
      <c r="T48" s="39"/>
    </row>
    <row r="49" spans="1:20" ht="21.75" customHeight="1">
      <c r="A49" s="75">
        <v>39</v>
      </c>
      <c r="B49" s="84" t="s">
        <v>328</v>
      </c>
      <c r="C49" s="85" t="s">
        <v>82</v>
      </c>
      <c r="D49" s="62" t="s">
        <v>329</v>
      </c>
      <c r="E49" s="62" t="s">
        <v>37</v>
      </c>
      <c r="F49" s="63">
        <v>8</v>
      </c>
      <c r="G49" s="63">
        <v>9</v>
      </c>
      <c r="H49" s="63">
        <v>9</v>
      </c>
      <c r="I49" s="65">
        <v>6.986534653465347</v>
      </c>
      <c r="J49" s="64">
        <v>8</v>
      </c>
      <c r="K49" s="64">
        <v>8</v>
      </c>
      <c r="L49" s="64">
        <v>6</v>
      </c>
      <c r="M49" s="65">
        <f t="shared" si="3"/>
        <v>7.333333333333333</v>
      </c>
      <c r="N49" s="66">
        <f t="shared" si="4"/>
        <v>7.15993399339934</v>
      </c>
      <c r="O49" s="67" t="str">
        <f t="shared" si="5"/>
        <v>Khá</v>
      </c>
      <c r="P49" s="127" t="s">
        <v>326</v>
      </c>
      <c r="Q49" s="126" t="s">
        <v>247</v>
      </c>
      <c r="R49" s="16"/>
      <c r="S49" s="20"/>
      <c r="T49" s="39"/>
    </row>
    <row r="50" spans="1:20" ht="21.75" customHeight="1">
      <c r="A50" s="75">
        <v>40</v>
      </c>
      <c r="B50" s="84" t="s">
        <v>93</v>
      </c>
      <c r="C50" s="85" t="s">
        <v>94</v>
      </c>
      <c r="D50" s="62" t="s">
        <v>330</v>
      </c>
      <c r="E50" s="62" t="s">
        <v>37</v>
      </c>
      <c r="F50" s="63">
        <v>9</v>
      </c>
      <c r="G50" s="63">
        <v>8</v>
      </c>
      <c r="H50" s="63">
        <v>8</v>
      </c>
      <c r="I50" s="65">
        <v>7.135049504950493</v>
      </c>
      <c r="J50" s="64">
        <v>8</v>
      </c>
      <c r="K50" s="64">
        <v>8</v>
      </c>
      <c r="L50" s="64">
        <v>7</v>
      </c>
      <c r="M50" s="65">
        <f t="shared" si="3"/>
        <v>7.666666666666667</v>
      </c>
      <c r="N50" s="66">
        <f t="shared" si="4"/>
        <v>7.40085808580858</v>
      </c>
      <c r="O50" s="67" t="str">
        <f t="shared" si="5"/>
        <v>Khá</v>
      </c>
      <c r="P50" s="127"/>
      <c r="Q50" s="126"/>
      <c r="R50" s="16"/>
      <c r="S50" s="20"/>
      <c r="T50" s="39"/>
    </row>
    <row r="51" spans="1:20" ht="21.75" customHeight="1">
      <c r="A51" s="75">
        <v>41</v>
      </c>
      <c r="B51" s="84" t="s">
        <v>306</v>
      </c>
      <c r="C51" s="85" t="s">
        <v>8</v>
      </c>
      <c r="D51" s="62" t="s">
        <v>48</v>
      </c>
      <c r="E51" s="62" t="s">
        <v>37</v>
      </c>
      <c r="F51" s="63">
        <v>7</v>
      </c>
      <c r="G51" s="63">
        <v>8</v>
      </c>
      <c r="H51" s="63">
        <v>8</v>
      </c>
      <c r="I51" s="65">
        <v>6.225742574257425</v>
      </c>
      <c r="J51" s="64">
        <v>7</v>
      </c>
      <c r="K51" s="64">
        <v>5</v>
      </c>
      <c r="L51" s="64">
        <v>6</v>
      </c>
      <c r="M51" s="65">
        <f t="shared" si="3"/>
        <v>6</v>
      </c>
      <c r="N51" s="66">
        <f t="shared" si="4"/>
        <v>6.112871287128712</v>
      </c>
      <c r="O51" s="67" t="str">
        <f t="shared" si="5"/>
        <v>TB Khá</v>
      </c>
      <c r="P51" s="127"/>
      <c r="Q51" s="126"/>
      <c r="R51" s="16"/>
      <c r="S51" s="20"/>
      <c r="T51" s="39"/>
    </row>
    <row r="52" spans="1:20" ht="21.75" customHeight="1">
      <c r="A52" s="75">
        <v>42</v>
      </c>
      <c r="B52" s="84" t="s">
        <v>331</v>
      </c>
      <c r="C52" s="85" t="s">
        <v>256</v>
      </c>
      <c r="D52" s="86">
        <v>36651</v>
      </c>
      <c r="E52" s="62" t="s">
        <v>37</v>
      </c>
      <c r="F52" s="63">
        <v>9</v>
      </c>
      <c r="G52" s="63">
        <v>7.5</v>
      </c>
      <c r="H52" s="63">
        <v>9</v>
      </c>
      <c r="I52" s="65">
        <v>6.672079207920794</v>
      </c>
      <c r="J52" s="64">
        <v>6.3</v>
      </c>
      <c r="K52" s="64">
        <v>8</v>
      </c>
      <c r="L52" s="64">
        <v>7</v>
      </c>
      <c r="M52" s="65">
        <f t="shared" si="3"/>
        <v>7.1000000000000005</v>
      </c>
      <c r="N52" s="66">
        <f t="shared" si="4"/>
        <v>6.886039603960397</v>
      </c>
      <c r="O52" s="67" t="str">
        <f t="shared" si="5"/>
        <v>TB Khá</v>
      </c>
      <c r="P52" s="127"/>
      <c r="Q52" s="126"/>
      <c r="R52" s="16"/>
      <c r="S52" s="20"/>
      <c r="T52" s="39"/>
    </row>
    <row r="53" spans="1:20" ht="21.75" customHeight="1">
      <c r="A53" s="75">
        <v>43</v>
      </c>
      <c r="B53" s="84" t="s">
        <v>332</v>
      </c>
      <c r="C53" s="85" t="s">
        <v>256</v>
      </c>
      <c r="D53" s="62" t="s">
        <v>333</v>
      </c>
      <c r="E53" s="62" t="s">
        <v>37</v>
      </c>
      <c r="F53" s="63">
        <v>8</v>
      </c>
      <c r="G53" s="63">
        <v>9</v>
      </c>
      <c r="H53" s="63">
        <v>7.5</v>
      </c>
      <c r="I53" s="65">
        <v>6.329108910891089</v>
      </c>
      <c r="J53" s="64">
        <v>7</v>
      </c>
      <c r="K53" s="64">
        <v>8</v>
      </c>
      <c r="L53" s="64">
        <v>7</v>
      </c>
      <c r="M53" s="65">
        <f t="shared" si="3"/>
        <v>7.333333333333333</v>
      </c>
      <c r="N53" s="66">
        <f t="shared" si="4"/>
        <v>6.831221122112211</v>
      </c>
      <c r="O53" s="67" t="str">
        <f t="shared" si="5"/>
        <v>TB Khá</v>
      </c>
      <c r="P53" s="127"/>
      <c r="Q53" s="126"/>
      <c r="R53" s="16"/>
      <c r="S53" s="20"/>
      <c r="T53" s="39"/>
    </row>
    <row r="54" spans="1:20" ht="21.75" customHeight="1">
      <c r="A54" s="75">
        <v>44</v>
      </c>
      <c r="B54" s="84" t="s">
        <v>334</v>
      </c>
      <c r="C54" s="85" t="s">
        <v>260</v>
      </c>
      <c r="D54" s="62" t="s">
        <v>263</v>
      </c>
      <c r="E54" s="62" t="s">
        <v>37</v>
      </c>
      <c r="F54" s="63">
        <v>9</v>
      </c>
      <c r="G54" s="63">
        <v>7.5</v>
      </c>
      <c r="H54" s="63">
        <v>8</v>
      </c>
      <c r="I54" s="65">
        <v>6.68158415841584</v>
      </c>
      <c r="J54" s="64">
        <v>8.5</v>
      </c>
      <c r="K54" s="64">
        <v>7</v>
      </c>
      <c r="L54" s="64">
        <v>7</v>
      </c>
      <c r="M54" s="65">
        <f t="shared" si="3"/>
        <v>7.5</v>
      </c>
      <c r="N54" s="66">
        <f t="shared" si="4"/>
        <v>7.090792079207921</v>
      </c>
      <c r="O54" s="67" t="str">
        <f t="shared" si="5"/>
        <v>Khá</v>
      </c>
      <c r="P54" s="127"/>
      <c r="Q54" s="126"/>
      <c r="R54" s="16"/>
      <c r="S54" s="20"/>
      <c r="T54" s="39"/>
    </row>
    <row r="55" spans="1:20" ht="21.75" customHeight="1">
      <c r="A55" s="75">
        <v>45</v>
      </c>
      <c r="B55" s="84" t="s">
        <v>335</v>
      </c>
      <c r="C55" s="85" t="s">
        <v>336</v>
      </c>
      <c r="D55" s="86">
        <v>36809</v>
      </c>
      <c r="E55" s="62" t="s">
        <v>37</v>
      </c>
      <c r="F55" s="63">
        <v>8</v>
      </c>
      <c r="G55" s="63">
        <v>9</v>
      </c>
      <c r="H55" s="63">
        <v>8</v>
      </c>
      <c r="I55" s="65">
        <v>6.352079207920791</v>
      </c>
      <c r="J55" s="64">
        <v>6.5</v>
      </c>
      <c r="K55" s="64">
        <v>6</v>
      </c>
      <c r="L55" s="64">
        <v>7</v>
      </c>
      <c r="M55" s="65">
        <f t="shared" si="3"/>
        <v>6.5</v>
      </c>
      <c r="N55" s="66">
        <f t="shared" si="4"/>
        <v>6.426039603960396</v>
      </c>
      <c r="O55" s="67" t="str">
        <f t="shared" si="5"/>
        <v>TB Khá</v>
      </c>
      <c r="P55" s="127"/>
      <c r="Q55" s="126"/>
      <c r="R55" s="16"/>
      <c r="S55" s="20"/>
      <c r="T55" s="39"/>
    </row>
    <row r="56" spans="1:20" ht="21.75" customHeight="1">
      <c r="A56" s="75">
        <v>46</v>
      </c>
      <c r="B56" s="84" t="s">
        <v>337</v>
      </c>
      <c r="C56" s="85" t="s">
        <v>338</v>
      </c>
      <c r="D56" s="86" t="s">
        <v>339</v>
      </c>
      <c r="E56" s="62" t="s">
        <v>37</v>
      </c>
      <c r="F56" s="63">
        <v>9</v>
      </c>
      <c r="G56" s="63">
        <v>7.5</v>
      </c>
      <c r="H56" s="63">
        <v>8.5</v>
      </c>
      <c r="I56" s="65">
        <v>6.721584158415841</v>
      </c>
      <c r="J56" s="64">
        <v>8</v>
      </c>
      <c r="K56" s="64">
        <v>7</v>
      </c>
      <c r="L56" s="64">
        <v>6</v>
      </c>
      <c r="M56" s="65">
        <f t="shared" si="3"/>
        <v>7</v>
      </c>
      <c r="N56" s="66">
        <f t="shared" si="4"/>
        <v>6.86079207920792</v>
      </c>
      <c r="O56" s="67" t="str">
        <f t="shared" si="5"/>
        <v>TB Khá</v>
      </c>
      <c r="P56" s="127"/>
      <c r="Q56" s="126"/>
      <c r="R56" s="16"/>
      <c r="S56" s="20"/>
      <c r="T56" s="39"/>
    </row>
    <row r="57" spans="1:20" ht="21.75" customHeight="1">
      <c r="A57" s="75">
        <v>47</v>
      </c>
      <c r="B57" s="84" t="s">
        <v>340</v>
      </c>
      <c r="C57" s="85" t="s">
        <v>341</v>
      </c>
      <c r="D57" s="62" t="s">
        <v>342</v>
      </c>
      <c r="E57" s="62" t="s">
        <v>37</v>
      </c>
      <c r="F57" s="63">
        <v>7</v>
      </c>
      <c r="G57" s="63">
        <v>9</v>
      </c>
      <c r="H57" s="63">
        <v>8</v>
      </c>
      <c r="I57" s="65">
        <v>6.556039603960395</v>
      </c>
      <c r="J57" s="64">
        <v>7.5</v>
      </c>
      <c r="K57" s="64">
        <v>8</v>
      </c>
      <c r="L57" s="64">
        <v>7</v>
      </c>
      <c r="M57" s="65">
        <f t="shared" si="3"/>
        <v>7.5</v>
      </c>
      <c r="N57" s="66">
        <f t="shared" si="4"/>
        <v>7.028019801980197</v>
      </c>
      <c r="O57" s="67" t="str">
        <f t="shared" si="5"/>
        <v>Khá</v>
      </c>
      <c r="P57" s="127"/>
      <c r="Q57" s="126"/>
      <c r="R57" s="16"/>
      <c r="S57" s="20"/>
      <c r="T57" s="39"/>
    </row>
    <row r="58" spans="1:20" ht="21.75" customHeight="1">
      <c r="A58" s="75">
        <v>48</v>
      </c>
      <c r="B58" s="84" t="s">
        <v>343</v>
      </c>
      <c r="C58" s="85" t="s">
        <v>344</v>
      </c>
      <c r="D58" s="62" t="s">
        <v>345</v>
      </c>
      <c r="E58" s="62" t="s">
        <v>37</v>
      </c>
      <c r="F58" s="63">
        <v>9</v>
      </c>
      <c r="G58" s="63">
        <v>7.5</v>
      </c>
      <c r="H58" s="63">
        <v>9</v>
      </c>
      <c r="I58" s="65">
        <v>6.768316831683168</v>
      </c>
      <c r="J58" s="64">
        <v>9</v>
      </c>
      <c r="K58" s="64">
        <v>6</v>
      </c>
      <c r="L58" s="64">
        <v>7</v>
      </c>
      <c r="M58" s="65">
        <f t="shared" si="3"/>
        <v>7.333333333333333</v>
      </c>
      <c r="N58" s="66">
        <f t="shared" si="4"/>
        <v>7.050825082508251</v>
      </c>
      <c r="O58" s="67" t="str">
        <f t="shared" si="5"/>
        <v>Khá</v>
      </c>
      <c r="P58" s="127"/>
      <c r="Q58" s="126"/>
      <c r="R58" s="16"/>
      <c r="S58" s="20"/>
      <c r="T58" s="39"/>
    </row>
    <row r="59" spans="1:20" ht="21.75" customHeight="1">
      <c r="A59" s="75">
        <v>49</v>
      </c>
      <c r="B59" s="84" t="s">
        <v>346</v>
      </c>
      <c r="C59" s="85" t="s">
        <v>1</v>
      </c>
      <c r="D59" s="62" t="s">
        <v>347</v>
      </c>
      <c r="E59" s="62" t="s">
        <v>37</v>
      </c>
      <c r="F59" s="63">
        <v>9</v>
      </c>
      <c r="G59" s="63">
        <v>9</v>
      </c>
      <c r="H59" s="63">
        <v>8.5</v>
      </c>
      <c r="I59" s="65">
        <v>6.089108910891088</v>
      </c>
      <c r="J59" s="64">
        <v>8</v>
      </c>
      <c r="K59" s="64">
        <v>7</v>
      </c>
      <c r="L59" s="64">
        <v>5</v>
      </c>
      <c r="M59" s="65">
        <f t="shared" si="3"/>
        <v>6.666666666666667</v>
      </c>
      <c r="N59" s="66">
        <f t="shared" si="4"/>
        <v>6.377887788778878</v>
      </c>
      <c r="O59" s="67" t="str">
        <f t="shared" si="5"/>
        <v>TB Khá</v>
      </c>
      <c r="P59" s="127"/>
      <c r="Q59" s="126"/>
      <c r="R59" s="16"/>
      <c r="S59" s="20"/>
      <c r="T59" s="39"/>
    </row>
    <row r="60" spans="1:20" ht="21.75" customHeight="1">
      <c r="A60" s="75">
        <v>50</v>
      </c>
      <c r="B60" s="84" t="s">
        <v>348</v>
      </c>
      <c r="C60" s="85" t="s">
        <v>349</v>
      </c>
      <c r="D60" s="62" t="s">
        <v>350</v>
      </c>
      <c r="E60" s="62" t="s">
        <v>37</v>
      </c>
      <c r="F60" s="63">
        <v>7</v>
      </c>
      <c r="G60" s="63">
        <v>9</v>
      </c>
      <c r="H60" s="63">
        <v>8</v>
      </c>
      <c r="I60" s="65">
        <v>6.015445544554456</v>
      </c>
      <c r="J60" s="64">
        <v>8</v>
      </c>
      <c r="K60" s="64">
        <v>7</v>
      </c>
      <c r="L60" s="64">
        <v>7</v>
      </c>
      <c r="M60" s="65">
        <f t="shared" si="3"/>
        <v>7.333333333333333</v>
      </c>
      <c r="N60" s="66">
        <f t="shared" si="4"/>
        <v>6.674389438943894</v>
      </c>
      <c r="O60" s="67" t="str">
        <f t="shared" si="5"/>
        <v>TB Khá</v>
      </c>
      <c r="P60" s="127"/>
      <c r="Q60" s="126"/>
      <c r="R60" s="16"/>
      <c r="S60" s="20"/>
      <c r="T60" s="39"/>
    </row>
    <row r="61" spans="1:20" ht="21.75" customHeight="1">
      <c r="A61" s="75">
        <v>51</v>
      </c>
      <c r="B61" s="84" t="s">
        <v>351</v>
      </c>
      <c r="C61" s="85" t="s">
        <v>267</v>
      </c>
      <c r="D61" s="86">
        <v>36808</v>
      </c>
      <c r="E61" s="62" t="s">
        <v>37</v>
      </c>
      <c r="F61" s="63">
        <v>9</v>
      </c>
      <c r="G61" s="63">
        <v>9</v>
      </c>
      <c r="H61" s="63">
        <v>7.5</v>
      </c>
      <c r="I61" s="65">
        <v>6.063366336633663</v>
      </c>
      <c r="J61" s="64">
        <v>7.5</v>
      </c>
      <c r="K61" s="64">
        <v>5</v>
      </c>
      <c r="L61" s="64">
        <v>7</v>
      </c>
      <c r="M61" s="65">
        <f t="shared" si="3"/>
        <v>6.5</v>
      </c>
      <c r="N61" s="66">
        <f t="shared" si="4"/>
        <v>6.281683168316832</v>
      </c>
      <c r="O61" s="67" t="str">
        <f t="shared" si="5"/>
        <v>TB Khá</v>
      </c>
      <c r="P61" s="127"/>
      <c r="Q61" s="126"/>
      <c r="R61" s="16"/>
      <c r="S61" s="20"/>
      <c r="T61" s="39"/>
    </row>
    <row r="62" spans="1:20" ht="21.75" customHeight="1">
      <c r="A62" s="75">
        <v>52</v>
      </c>
      <c r="B62" s="84" t="s">
        <v>11</v>
      </c>
      <c r="C62" s="85" t="s">
        <v>352</v>
      </c>
      <c r="D62" s="86">
        <v>36687</v>
      </c>
      <c r="E62" s="62" t="s">
        <v>37</v>
      </c>
      <c r="F62" s="63">
        <v>9</v>
      </c>
      <c r="G62" s="63">
        <v>7.5</v>
      </c>
      <c r="H62" s="63">
        <v>9</v>
      </c>
      <c r="I62" s="65">
        <v>7.007128712871286</v>
      </c>
      <c r="J62" s="64">
        <v>8.3</v>
      </c>
      <c r="K62" s="64">
        <v>8</v>
      </c>
      <c r="L62" s="64">
        <v>5</v>
      </c>
      <c r="M62" s="65">
        <f t="shared" si="3"/>
        <v>7.1000000000000005</v>
      </c>
      <c r="N62" s="66">
        <f t="shared" si="4"/>
        <v>7.053564356435643</v>
      </c>
      <c r="O62" s="67" t="str">
        <f t="shared" si="5"/>
        <v>Khá</v>
      </c>
      <c r="P62" s="127"/>
      <c r="Q62" s="126"/>
      <c r="R62" s="16"/>
      <c r="S62" s="20"/>
      <c r="T62" s="39"/>
    </row>
    <row r="63" spans="1:20" ht="21.75" customHeight="1">
      <c r="A63" s="75">
        <v>53</v>
      </c>
      <c r="B63" s="84" t="s">
        <v>353</v>
      </c>
      <c r="C63" s="85" t="s">
        <v>354</v>
      </c>
      <c r="D63" s="62" t="s">
        <v>355</v>
      </c>
      <c r="E63" s="62" t="s">
        <v>37</v>
      </c>
      <c r="F63" s="63">
        <v>8</v>
      </c>
      <c r="G63" s="63">
        <v>7.5</v>
      </c>
      <c r="H63" s="63">
        <v>8</v>
      </c>
      <c r="I63" s="65">
        <v>6.0835643564356445</v>
      </c>
      <c r="J63" s="64">
        <v>6</v>
      </c>
      <c r="K63" s="64">
        <v>8</v>
      </c>
      <c r="L63" s="64">
        <v>6</v>
      </c>
      <c r="M63" s="65">
        <f t="shared" si="3"/>
        <v>6.666666666666667</v>
      </c>
      <c r="N63" s="66">
        <f t="shared" si="4"/>
        <v>6.375115511551156</v>
      </c>
      <c r="O63" s="67" t="str">
        <f t="shared" si="5"/>
        <v>TB Khá</v>
      </c>
      <c r="P63" s="127"/>
      <c r="Q63" s="126"/>
      <c r="R63" s="16"/>
      <c r="S63" s="20"/>
      <c r="T63" s="39"/>
    </row>
    <row r="64" spans="1:20" ht="21.75" customHeight="1">
      <c r="A64" s="75">
        <v>54</v>
      </c>
      <c r="B64" s="84" t="s">
        <v>356</v>
      </c>
      <c r="C64" s="85" t="s">
        <v>9</v>
      </c>
      <c r="D64" s="62" t="s">
        <v>357</v>
      </c>
      <c r="E64" s="62" t="s">
        <v>37</v>
      </c>
      <c r="F64" s="63">
        <v>8</v>
      </c>
      <c r="G64" s="63">
        <v>9</v>
      </c>
      <c r="H64" s="63">
        <v>8</v>
      </c>
      <c r="I64" s="65">
        <v>6.3041584158415835</v>
      </c>
      <c r="J64" s="64">
        <v>7.3</v>
      </c>
      <c r="K64" s="64">
        <v>8</v>
      </c>
      <c r="L64" s="64">
        <v>7</v>
      </c>
      <c r="M64" s="65">
        <f t="shared" si="3"/>
        <v>7.433333333333334</v>
      </c>
      <c r="N64" s="66">
        <f t="shared" si="4"/>
        <v>6.868745874587459</v>
      </c>
      <c r="O64" s="67" t="str">
        <f t="shared" si="5"/>
        <v>TB Khá</v>
      </c>
      <c r="P64" s="127"/>
      <c r="Q64" s="126"/>
      <c r="R64" s="16"/>
      <c r="S64" s="20"/>
      <c r="T64" s="39"/>
    </row>
    <row r="65" spans="1:20" ht="21.75" customHeight="1">
      <c r="A65" s="75">
        <v>55</v>
      </c>
      <c r="B65" s="84" t="s">
        <v>358</v>
      </c>
      <c r="C65" s="85" t="s">
        <v>0</v>
      </c>
      <c r="D65" s="62" t="s">
        <v>359</v>
      </c>
      <c r="E65" s="62" t="s">
        <v>37</v>
      </c>
      <c r="F65" s="63"/>
      <c r="G65" s="63"/>
      <c r="H65" s="64"/>
      <c r="I65" s="65">
        <v>5.932277227722773</v>
      </c>
      <c r="J65" s="64">
        <v>6</v>
      </c>
      <c r="K65" s="64">
        <v>5</v>
      </c>
      <c r="L65" s="64">
        <v>7</v>
      </c>
      <c r="M65" s="65">
        <f t="shared" si="3"/>
        <v>6</v>
      </c>
      <c r="N65" s="66">
        <f t="shared" si="4"/>
        <v>5.9661386138613866</v>
      </c>
      <c r="O65" s="67" t="str">
        <f t="shared" si="5"/>
        <v>TB Khá</v>
      </c>
      <c r="P65" s="127"/>
      <c r="Q65" s="126"/>
      <c r="R65" s="16" t="s">
        <v>360</v>
      </c>
      <c r="S65" s="20"/>
      <c r="T65" s="39"/>
    </row>
    <row r="66" spans="1:20" ht="21.75" customHeight="1">
      <c r="A66" s="75">
        <v>56</v>
      </c>
      <c r="B66" s="84" t="s">
        <v>361</v>
      </c>
      <c r="C66" s="85" t="s">
        <v>95</v>
      </c>
      <c r="D66" s="86">
        <v>36804</v>
      </c>
      <c r="E66" s="62" t="s">
        <v>37</v>
      </c>
      <c r="F66" s="63">
        <v>8</v>
      </c>
      <c r="G66" s="63">
        <v>9</v>
      </c>
      <c r="H66" s="63">
        <v>9</v>
      </c>
      <c r="I66" s="65">
        <v>6.948910891089108</v>
      </c>
      <c r="J66" s="64">
        <v>8.3</v>
      </c>
      <c r="K66" s="64">
        <v>7</v>
      </c>
      <c r="L66" s="64">
        <v>6</v>
      </c>
      <c r="M66" s="65">
        <f t="shared" si="3"/>
        <v>7.1000000000000005</v>
      </c>
      <c r="N66" s="66">
        <f t="shared" si="4"/>
        <v>7.024455445544554</v>
      </c>
      <c r="O66" s="67" t="str">
        <f t="shared" si="5"/>
        <v>Khá</v>
      </c>
      <c r="P66" s="127"/>
      <c r="Q66" s="126"/>
      <c r="R66" s="16"/>
      <c r="S66" s="20"/>
      <c r="T66" s="39"/>
    </row>
    <row r="67" spans="1:20" ht="21.75" customHeight="1">
      <c r="A67" s="75">
        <v>57</v>
      </c>
      <c r="B67" s="84" t="s">
        <v>362</v>
      </c>
      <c r="C67" s="85" t="s">
        <v>363</v>
      </c>
      <c r="D67" s="86" t="s">
        <v>364</v>
      </c>
      <c r="E67" s="62" t="s">
        <v>37</v>
      </c>
      <c r="F67" s="63">
        <v>8</v>
      </c>
      <c r="G67" s="63">
        <v>7.5</v>
      </c>
      <c r="H67" s="63">
        <v>7</v>
      </c>
      <c r="I67" s="65">
        <v>6.23049504950495</v>
      </c>
      <c r="J67" s="64">
        <v>6</v>
      </c>
      <c r="K67" s="64">
        <v>5</v>
      </c>
      <c r="L67" s="64">
        <v>7</v>
      </c>
      <c r="M67" s="65">
        <f t="shared" si="3"/>
        <v>6</v>
      </c>
      <c r="N67" s="66">
        <f t="shared" si="4"/>
        <v>6.1152475247524745</v>
      </c>
      <c r="O67" s="67" t="str">
        <f t="shared" si="5"/>
        <v>TB Khá</v>
      </c>
      <c r="P67" s="127"/>
      <c r="Q67" s="126"/>
      <c r="R67" s="16"/>
      <c r="S67" s="20"/>
      <c r="T67" s="39"/>
    </row>
    <row r="68" spans="1:20" ht="21.75" customHeight="1">
      <c r="A68" s="75">
        <v>58</v>
      </c>
      <c r="B68" s="84" t="s">
        <v>365</v>
      </c>
      <c r="C68" s="85" t="s">
        <v>366</v>
      </c>
      <c r="D68" s="62" t="s">
        <v>367</v>
      </c>
      <c r="E68" s="62" t="s">
        <v>37</v>
      </c>
      <c r="F68" s="63">
        <v>8</v>
      </c>
      <c r="G68" s="63">
        <v>9</v>
      </c>
      <c r="H68" s="63">
        <v>8</v>
      </c>
      <c r="I68" s="65">
        <v>6.771485148514851</v>
      </c>
      <c r="J68" s="64">
        <v>8</v>
      </c>
      <c r="K68" s="64">
        <v>8</v>
      </c>
      <c r="L68" s="64">
        <v>7</v>
      </c>
      <c r="M68" s="65">
        <f t="shared" si="3"/>
        <v>7.666666666666667</v>
      </c>
      <c r="N68" s="66">
        <f t="shared" si="4"/>
        <v>7.219075907590759</v>
      </c>
      <c r="O68" s="67" t="str">
        <f t="shared" si="5"/>
        <v>Khá</v>
      </c>
      <c r="P68" s="127"/>
      <c r="Q68" s="126"/>
      <c r="R68" s="16"/>
      <c r="S68" s="20"/>
      <c r="T68" s="39"/>
    </row>
    <row r="69" spans="1:20" ht="21.75" customHeight="1">
      <c r="A69" s="75">
        <v>59</v>
      </c>
      <c r="B69" s="84" t="s">
        <v>11</v>
      </c>
      <c r="C69" s="85" t="s">
        <v>86</v>
      </c>
      <c r="D69" s="62" t="s">
        <v>368</v>
      </c>
      <c r="E69" s="62" t="s">
        <v>37</v>
      </c>
      <c r="F69" s="63">
        <v>8</v>
      </c>
      <c r="G69" s="63">
        <v>7.5</v>
      </c>
      <c r="H69" s="63">
        <v>7</v>
      </c>
      <c r="I69" s="65">
        <v>6.558811881188118</v>
      </c>
      <c r="J69" s="64">
        <v>8</v>
      </c>
      <c r="K69" s="64">
        <v>9</v>
      </c>
      <c r="L69" s="64">
        <v>7</v>
      </c>
      <c r="M69" s="65">
        <f t="shared" si="3"/>
        <v>8</v>
      </c>
      <c r="N69" s="66">
        <f t="shared" si="4"/>
        <v>7.279405940594059</v>
      </c>
      <c r="O69" s="67" t="str">
        <f t="shared" si="5"/>
        <v>Khá</v>
      </c>
      <c r="P69" s="127"/>
      <c r="Q69" s="126"/>
      <c r="R69" s="16"/>
      <c r="S69" s="20"/>
      <c r="T69" s="39"/>
    </row>
    <row r="70" spans="1:20" ht="21.75" customHeight="1">
      <c r="A70" s="75">
        <v>60</v>
      </c>
      <c r="B70" s="84" t="s">
        <v>369</v>
      </c>
      <c r="C70" s="85" t="s">
        <v>86</v>
      </c>
      <c r="D70" s="62" t="s">
        <v>370</v>
      </c>
      <c r="E70" s="62" t="s">
        <v>37</v>
      </c>
      <c r="F70" s="63">
        <v>8</v>
      </c>
      <c r="G70" s="63">
        <v>9</v>
      </c>
      <c r="H70" s="63">
        <v>8.5</v>
      </c>
      <c r="I70" s="65">
        <v>6.308118811881189</v>
      </c>
      <c r="J70" s="64">
        <v>6.3</v>
      </c>
      <c r="K70" s="64">
        <v>8</v>
      </c>
      <c r="L70" s="64">
        <v>6</v>
      </c>
      <c r="M70" s="65">
        <f t="shared" si="3"/>
        <v>6.766666666666667</v>
      </c>
      <c r="N70" s="66">
        <f t="shared" si="4"/>
        <v>6.537392739273928</v>
      </c>
      <c r="O70" s="67" t="str">
        <f t="shared" si="5"/>
        <v>TB Khá</v>
      </c>
      <c r="P70" s="127"/>
      <c r="Q70" s="126"/>
      <c r="R70" s="16"/>
      <c r="S70" s="20"/>
      <c r="T70" s="39"/>
    </row>
    <row r="71" spans="1:20" ht="21.75" customHeight="1">
      <c r="A71" s="75">
        <v>61</v>
      </c>
      <c r="B71" s="84" t="s">
        <v>371</v>
      </c>
      <c r="C71" s="85" t="s">
        <v>2</v>
      </c>
      <c r="D71" s="62" t="s">
        <v>372</v>
      </c>
      <c r="E71" s="62" t="s">
        <v>37</v>
      </c>
      <c r="F71" s="63">
        <v>9</v>
      </c>
      <c r="G71" s="63">
        <v>7.5</v>
      </c>
      <c r="H71" s="63">
        <v>9</v>
      </c>
      <c r="I71" s="65">
        <v>6.486336633663367</v>
      </c>
      <c r="J71" s="64">
        <v>8</v>
      </c>
      <c r="K71" s="64">
        <v>7</v>
      </c>
      <c r="L71" s="64">
        <v>6</v>
      </c>
      <c r="M71" s="65">
        <f t="shared" si="3"/>
        <v>7</v>
      </c>
      <c r="N71" s="66">
        <f t="shared" si="4"/>
        <v>6.743168316831683</v>
      </c>
      <c r="O71" s="67" t="str">
        <f t="shared" si="5"/>
        <v>TB Khá</v>
      </c>
      <c r="P71" s="120" t="s">
        <v>326</v>
      </c>
      <c r="Q71" s="126" t="s">
        <v>247</v>
      </c>
      <c r="R71" s="16"/>
      <c r="S71" s="20"/>
      <c r="T71" s="39"/>
    </row>
    <row r="72" spans="1:20" ht="21.75" customHeight="1">
      <c r="A72" s="75">
        <v>62</v>
      </c>
      <c r="B72" s="84" t="s">
        <v>373</v>
      </c>
      <c r="C72" s="85" t="s">
        <v>374</v>
      </c>
      <c r="D72" s="86">
        <v>36688</v>
      </c>
      <c r="E72" s="62" t="s">
        <v>37</v>
      </c>
      <c r="F72" s="63">
        <v>8</v>
      </c>
      <c r="G72" s="63">
        <v>9</v>
      </c>
      <c r="H72" s="63">
        <v>8</v>
      </c>
      <c r="I72" s="65">
        <v>6.478019801980198</v>
      </c>
      <c r="J72" s="64">
        <v>8</v>
      </c>
      <c r="K72" s="64">
        <v>7</v>
      </c>
      <c r="L72" s="64">
        <v>7</v>
      </c>
      <c r="M72" s="65">
        <f t="shared" si="3"/>
        <v>7.333333333333333</v>
      </c>
      <c r="N72" s="66">
        <f t="shared" si="4"/>
        <v>6.905676567656766</v>
      </c>
      <c r="O72" s="67" t="str">
        <f t="shared" si="5"/>
        <v>TB Khá</v>
      </c>
      <c r="P72" s="122"/>
      <c r="Q72" s="126"/>
      <c r="R72" s="16"/>
      <c r="S72" s="20"/>
      <c r="T72" s="39"/>
    </row>
    <row r="73" spans="1:20" ht="21.75" customHeight="1">
      <c r="A73" s="75">
        <v>63</v>
      </c>
      <c r="B73" s="84" t="s">
        <v>375</v>
      </c>
      <c r="C73" s="85" t="s">
        <v>63</v>
      </c>
      <c r="D73" s="87" t="s">
        <v>376</v>
      </c>
      <c r="E73" s="62" t="s">
        <v>274</v>
      </c>
      <c r="F73" s="63">
        <v>8</v>
      </c>
      <c r="G73" s="63">
        <v>5</v>
      </c>
      <c r="H73" s="64">
        <v>7</v>
      </c>
      <c r="I73" s="65">
        <v>6.246938775510204</v>
      </c>
      <c r="J73" s="64">
        <v>7</v>
      </c>
      <c r="K73" s="64">
        <v>7</v>
      </c>
      <c r="L73" s="64">
        <v>7</v>
      </c>
      <c r="M73" s="65">
        <f t="shared" si="3"/>
        <v>7</v>
      </c>
      <c r="N73" s="66">
        <f t="shared" si="4"/>
        <v>6.623469387755102</v>
      </c>
      <c r="O73" s="67" t="str">
        <f t="shared" si="5"/>
        <v>TB Khá</v>
      </c>
      <c r="P73" s="120" t="s">
        <v>377</v>
      </c>
      <c r="Q73" s="126"/>
      <c r="R73" s="16"/>
      <c r="S73" s="34"/>
      <c r="T73" s="39"/>
    </row>
    <row r="74" spans="1:20" ht="21.75" customHeight="1">
      <c r="A74" s="75">
        <v>64</v>
      </c>
      <c r="B74" s="84" t="s">
        <v>378</v>
      </c>
      <c r="C74" s="85" t="s">
        <v>63</v>
      </c>
      <c r="D74" s="87" t="s">
        <v>268</v>
      </c>
      <c r="E74" s="62" t="s">
        <v>274</v>
      </c>
      <c r="F74" s="63">
        <v>6</v>
      </c>
      <c r="G74" s="63">
        <v>5</v>
      </c>
      <c r="H74" s="64">
        <v>7</v>
      </c>
      <c r="I74" s="65">
        <v>5.703265306122451</v>
      </c>
      <c r="J74" s="64">
        <v>5</v>
      </c>
      <c r="K74" s="64">
        <v>6</v>
      </c>
      <c r="L74" s="64">
        <v>6</v>
      </c>
      <c r="M74" s="65">
        <f t="shared" si="3"/>
        <v>5.666666666666667</v>
      </c>
      <c r="N74" s="66">
        <f t="shared" si="4"/>
        <v>5.684965986394559</v>
      </c>
      <c r="O74" s="67" t="str">
        <f t="shared" si="5"/>
        <v>Trung bình</v>
      </c>
      <c r="P74" s="121"/>
      <c r="Q74" s="126"/>
      <c r="R74" s="16"/>
      <c r="S74" s="34"/>
      <c r="T74" s="39"/>
    </row>
    <row r="75" spans="1:20" ht="21.75" customHeight="1">
      <c r="A75" s="75">
        <v>65</v>
      </c>
      <c r="B75" s="84" t="s">
        <v>379</v>
      </c>
      <c r="C75" s="85" t="s">
        <v>380</v>
      </c>
      <c r="D75" s="87" t="s">
        <v>381</v>
      </c>
      <c r="E75" s="62" t="s">
        <v>274</v>
      </c>
      <c r="F75" s="63">
        <v>9.5</v>
      </c>
      <c r="G75" s="63">
        <v>5</v>
      </c>
      <c r="H75" s="64">
        <v>7</v>
      </c>
      <c r="I75" s="65">
        <v>5.917142857142858</v>
      </c>
      <c r="J75" s="64">
        <v>5</v>
      </c>
      <c r="K75" s="64">
        <v>6</v>
      </c>
      <c r="L75" s="64">
        <v>7</v>
      </c>
      <c r="M75" s="65">
        <f aca="true" t="shared" si="6" ref="M75:M106">(J75+K75+L75)/3</f>
        <v>6</v>
      </c>
      <c r="N75" s="66">
        <f aca="true" t="shared" si="7" ref="N75:N106">(M75+I75)/2</f>
        <v>5.958571428571429</v>
      </c>
      <c r="O75" s="67" t="str">
        <f aca="true" t="shared" si="8" ref="O75:O106">IF(N75&gt;=8.95,"Xuất sắc",IF(N75&gt;=7.95,"Giỏi",IF(N75&gt;=6.95,"Khá",IF(N75&gt;=5.95,"TB Khá",IF(N75&gt;=4.95,"Trung bình",IF(N75&gt;=V75,"Yếu","Kém"))))))</f>
        <v>TB Khá</v>
      </c>
      <c r="P75" s="121"/>
      <c r="Q75" s="126"/>
      <c r="R75" s="16"/>
      <c r="S75" s="34"/>
      <c r="T75" s="39"/>
    </row>
    <row r="76" spans="1:20" ht="21.75" customHeight="1">
      <c r="A76" s="75">
        <v>66</v>
      </c>
      <c r="B76" s="84" t="s">
        <v>13</v>
      </c>
      <c r="C76" s="85" t="s">
        <v>380</v>
      </c>
      <c r="D76" s="87" t="s">
        <v>96</v>
      </c>
      <c r="E76" s="62" t="s">
        <v>274</v>
      </c>
      <c r="F76" s="63">
        <v>8.5</v>
      </c>
      <c r="G76" s="63">
        <v>5</v>
      </c>
      <c r="H76" s="64">
        <v>7</v>
      </c>
      <c r="I76" s="65">
        <v>5.962857142857143</v>
      </c>
      <c r="J76" s="64">
        <v>6</v>
      </c>
      <c r="K76" s="64">
        <v>8</v>
      </c>
      <c r="L76" s="64">
        <v>7</v>
      </c>
      <c r="M76" s="65">
        <f t="shared" si="6"/>
        <v>7</v>
      </c>
      <c r="N76" s="66">
        <f t="shared" si="7"/>
        <v>6.481428571428571</v>
      </c>
      <c r="O76" s="67" t="str">
        <f t="shared" si="8"/>
        <v>TB Khá</v>
      </c>
      <c r="P76" s="121"/>
      <c r="Q76" s="126"/>
      <c r="R76" s="16"/>
      <c r="S76" s="34"/>
      <c r="T76" s="39"/>
    </row>
    <row r="77" spans="1:20" ht="21.75" customHeight="1">
      <c r="A77" s="75">
        <v>67</v>
      </c>
      <c r="B77" s="84" t="s">
        <v>97</v>
      </c>
      <c r="C77" s="85" t="s">
        <v>380</v>
      </c>
      <c r="D77" s="87" t="s">
        <v>382</v>
      </c>
      <c r="E77" s="62" t="s">
        <v>274</v>
      </c>
      <c r="F77" s="63">
        <v>7.5</v>
      </c>
      <c r="G77" s="63">
        <v>5.5</v>
      </c>
      <c r="H77" s="64">
        <v>7</v>
      </c>
      <c r="I77" s="65">
        <v>5.769183673469389</v>
      </c>
      <c r="J77" s="64">
        <v>6</v>
      </c>
      <c r="K77" s="64">
        <v>7</v>
      </c>
      <c r="L77" s="64">
        <v>5.5</v>
      </c>
      <c r="M77" s="65">
        <f t="shared" si="6"/>
        <v>6.166666666666667</v>
      </c>
      <c r="N77" s="66">
        <f t="shared" si="7"/>
        <v>5.967925170068028</v>
      </c>
      <c r="O77" s="67" t="str">
        <f t="shared" si="8"/>
        <v>TB Khá</v>
      </c>
      <c r="P77" s="121"/>
      <c r="Q77" s="126"/>
      <c r="R77" s="16"/>
      <c r="S77" s="34"/>
      <c r="T77" s="39"/>
    </row>
    <row r="78" spans="1:20" ht="21.75" customHeight="1">
      <c r="A78" s="75">
        <v>68</v>
      </c>
      <c r="B78" s="84" t="s">
        <v>74</v>
      </c>
      <c r="C78" s="85" t="s">
        <v>283</v>
      </c>
      <c r="D78" s="87" t="s">
        <v>383</v>
      </c>
      <c r="E78" s="62" t="s">
        <v>274</v>
      </c>
      <c r="F78" s="63">
        <v>9</v>
      </c>
      <c r="G78" s="63">
        <v>5</v>
      </c>
      <c r="H78" s="64">
        <v>7</v>
      </c>
      <c r="I78" s="65">
        <v>5.438571428571429</v>
      </c>
      <c r="J78" s="64">
        <v>5</v>
      </c>
      <c r="K78" s="64">
        <v>6</v>
      </c>
      <c r="L78" s="64">
        <v>6</v>
      </c>
      <c r="M78" s="65">
        <f t="shared" si="6"/>
        <v>5.666666666666667</v>
      </c>
      <c r="N78" s="66">
        <f t="shared" si="7"/>
        <v>5.552619047619048</v>
      </c>
      <c r="O78" s="67" t="str">
        <f t="shared" si="8"/>
        <v>Trung bình</v>
      </c>
      <c r="P78" s="121"/>
      <c r="Q78" s="126"/>
      <c r="R78" s="16"/>
      <c r="S78" s="34"/>
      <c r="T78" s="39"/>
    </row>
    <row r="79" spans="1:20" ht="21.75" customHeight="1">
      <c r="A79" s="75">
        <v>69</v>
      </c>
      <c r="B79" s="84" t="s">
        <v>384</v>
      </c>
      <c r="C79" s="85" t="s">
        <v>385</v>
      </c>
      <c r="D79" s="87" t="s">
        <v>84</v>
      </c>
      <c r="E79" s="62" t="s">
        <v>274</v>
      </c>
      <c r="F79" s="63">
        <v>7</v>
      </c>
      <c r="G79" s="63">
        <v>5</v>
      </c>
      <c r="H79" s="64">
        <v>8</v>
      </c>
      <c r="I79" s="65">
        <v>5.437551020408163</v>
      </c>
      <c r="J79" s="64">
        <v>6</v>
      </c>
      <c r="K79" s="64">
        <v>6</v>
      </c>
      <c r="L79" s="64">
        <v>6</v>
      </c>
      <c r="M79" s="65">
        <f t="shared" si="6"/>
        <v>6</v>
      </c>
      <c r="N79" s="66">
        <f t="shared" si="7"/>
        <v>5.718775510204082</v>
      </c>
      <c r="O79" s="67" t="str">
        <f t="shared" si="8"/>
        <v>Trung bình</v>
      </c>
      <c r="P79" s="121"/>
      <c r="Q79" s="126"/>
      <c r="R79" s="16"/>
      <c r="S79" s="34"/>
      <c r="T79" s="39"/>
    </row>
    <row r="80" spans="1:20" ht="21.75" customHeight="1">
      <c r="A80" s="75">
        <v>70</v>
      </c>
      <c r="B80" s="84" t="s">
        <v>386</v>
      </c>
      <c r="C80" s="85" t="s">
        <v>244</v>
      </c>
      <c r="D80" s="87" t="s">
        <v>387</v>
      </c>
      <c r="E80" s="62" t="s">
        <v>274</v>
      </c>
      <c r="F80" s="63">
        <v>9</v>
      </c>
      <c r="G80" s="63">
        <v>5.5</v>
      </c>
      <c r="H80" s="64">
        <v>8</v>
      </c>
      <c r="I80" s="65">
        <v>5.975918367346939</v>
      </c>
      <c r="J80" s="64">
        <v>7</v>
      </c>
      <c r="K80" s="64">
        <v>7</v>
      </c>
      <c r="L80" s="64">
        <v>7</v>
      </c>
      <c r="M80" s="65">
        <f t="shared" si="6"/>
        <v>7</v>
      </c>
      <c r="N80" s="66">
        <f t="shared" si="7"/>
        <v>6.487959183673469</v>
      </c>
      <c r="O80" s="67" t="str">
        <f t="shared" si="8"/>
        <v>TB Khá</v>
      </c>
      <c r="P80" s="121"/>
      <c r="Q80" s="126"/>
      <c r="R80" s="16"/>
      <c r="S80" s="34"/>
      <c r="T80" s="39"/>
    </row>
    <row r="81" spans="1:20" ht="21.75" customHeight="1">
      <c r="A81" s="75">
        <v>71</v>
      </c>
      <c r="B81" s="84" t="s">
        <v>83</v>
      </c>
      <c r="C81" s="85" t="s">
        <v>388</v>
      </c>
      <c r="D81" s="87" t="s">
        <v>389</v>
      </c>
      <c r="E81" s="62" t="s">
        <v>274</v>
      </c>
      <c r="F81" s="63">
        <v>6.5</v>
      </c>
      <c r="G81" s="63">
        <v>5</v>
      </c>
      <c r="H81" s="64">
        <v>7</v>
      </c>
      <c r="I81" s="65">
        <v>5.626530612244898</v>
      </c>
      <c r="J81" s="64">
        <v>5</v>
      </c>
      <c r="K81" s="64">
        <v>6</v>
      </c>
      <c r="L81" s="64">
        <v>7</v>
      </c>
      <c r="M81" s="65">
        <f t="shared" si="6"/>
        <v>6</v>
      </c>
      <c r="N81" s="66">
        <f t="shared" si="7"/>
        <v>5.8132653061224495</v>
      </c>
      <c r="O81" s="67" t="str">
        <f t="shared" si="8"/>
        <v>Trung bình</v>
      </c>
      <c r="P81" s="121"/>
      <c r="Q81" s="126"/>
      <c r="R81" s="16"/>
      <c r="S81" s="34"/>
      <c r="T81" s="39"/>
    </row>
    <row r="82" spans="1:20" ht="21.75" customHeight="1">
      <c r="A82" s="75">
        <v>72</v>
      </c>
      <c r="B82" s="84" t="s">
        <v>390</v>
      </c>
      <c r="C82" s="85" t="s">
        <v>391</v>
      </c>
      <c r="D82" s="87" t="s">
        <v>392</v>
      </c>
      <c r="E82" s="62" t="s">
        <v>274</v>
      </c>
      <c r="F82" s="63">
        <v>9</v>
      </c>
      <c r="G82" s="63">
        <v>5.5</v>
      </c>
      <c r="H82" s="64">
        <v>7</v>
      </c>
      <c r="I82" s="65">
        <v>6.247755102040816</v>
      </c>
      <c r="J82" s="64">
        <v>5</v>
      </c>
      <c r="K82" s="64">
        <v>6</v>
      </c>
      <c r="L82" s="64">
        <v>6</v>
      </c>
      <c r="M82" s="65">
        <f t="shared" si="6"/>
        <v>5.666666666666667</v>
      </c>
      <c r="N82" s="66">
        <f t="shared" si="7"/>
        <v>5.957210884353742</v>
      </c>
      <c r="O82" s="67" t="str">
        <f t="shared" si="8"/>
        <v>TB Khá</v>
      </c>
      <c r="P82" s="121"/>
      <c r="Q82" s="126"/>
      <c r="R82" s="16"/>
      <c r="S82" s="34"/>
      <c r="T82" s="39"/>
    </row>
    <row r="83" spans="1:20" ht="21.75" customHeight="1">
      <c r="A83" s="75">
        <v>73</v>
      </c>
      <c r="B83" s="84" t="s">
        <v>393</v>
      </c>
      <c r="C83" s="85" t="s">
        <v>394</v>
      </c>
      <c r="D83" s="87" t="s">
        <v>395</v>
      </c>
      <c r="E83" s="62" t="s">
        <v>274</v>
      </c>
      <c r="F83" s="63">
        <v>6.5</v>
      </c>
      <c r="G83" s="63">
        <v>5</v>
      </c>
      <c r="H83" s="64">
        <v>7</v>
      </c>
      <c r="I83" s="65">
        <v>5.739795918367348</v>
      </c>
      <c r="J83" s="64">
        <v>6</v>
      </c>
      <c r="K83" s="64">
        <v>7</v>
      </c>
      <c r="L83" s="64">
        <v>6</v>
      </c>
      <c r="M83" s="65">
        <f t="shared" si="6"/>
        <v>6.333333333333333</v>
      </c>
      <c r="N83" s="66">
        <f t="shared" si="7"/>
        <v>6.036564625850341</v>
      </c>
      <c r="O83" s="67" t="str">
        <f t="shared" si="8"/>
        <v>TB Khá</v>
      </c>
      <c r="P83" s="121"/>
      <c r="Q83" s="126"/>
      <c r="R83" s="16"/>
      <c r="S83" s="34"/>
      <c r="T83" s="39"/>
    </row>
    <row r="84" spans="1:20" ht="21.75" customHeight="1">
      <c r="A84" s="75">
        <v>74</v>
      </c>
      <c r="B84" s="84" t="s">
        <v>396</v>
      </c>
      <c r="C84" s="85" t="s">
        <v>8</v>
      </c>
      <c r="D84" s="87" t="s">
        <v>397</v>
      </c>
      <c r="E84" s="62" t="s">
        <v>274</v>
      </c>
      <c r="F84" s="63">
        <v>9</v>
      </c>
      <c r="G84" s="63">
        <v>5.5</v>
      </c>
      <c r="H84" s="64">
        <v>7</v>
      </c>
      <c r="I84" s="65">
        <v>5.277142857142858</v>
      </c>
      <c r="J84" s="64">
        <v>5</v>
      </c>
      <c r="K84" s="64">
        <v>6</v>
      </c>
      <c r="L84" s="64">
        <v>7</v>
      </c>
      <c r="M84" s="65">
        <f t="shared" si="6"/>
        <v>6</v>
      </c>
      <c r="N84" s="66">
        <f t="shared" si="7"/>
        <v>5.638571428571429</v>
      </c>
      <c r="O84" s="67" t="str">
        <f t="shared" si="8"/>
        <v>Trung bình</v>
      </c>
      <c r="P84" s="121"/>
      <c r="Q84" s="126"/>
      <c r="R84" s="16"/>
      <c r="S84" s="34"/>
      <c r="T84" s="39"/>
    </row>
    <row r="85" spans="1:20" ht="21.75" customHeight="1">
      <c r="A85" s="75">
        <v>75</v>
      </c>
      <c r="B85" s="84" t="s">
        <v>398</v>
      </c>
      <c r="C85" s="85" t="s">
        <v>8</v>
      </c>
      <c r="D85" s="87" t="s">
        <v>312</v>
      </c>
      <c r="E85" s="62" t="s">
        <v>274</v>
      </c>
      <c r="F85" s="63">
        <v>9.5</v>
      </c>
      <c r="G85" s="63">
        <v>5.5</v>
      </c>
      <c r="H85" s="64">
        <v>8</v>
      </c>
      <c r="I85" s="65">
        <v>6.168571428571428</v>
      </c>
      <c r="J85" s="64">
        <v>7</v>
      </c>
      <c r="K85" s="64">
        <v>6</v>
      </c>
      <c r="L85" s="64">
        <v>7</v>
      </c>
      <c r="M85" s="65">
        <f t="shared" si="6"/>
        <v>6.666666666666667</v>
      </c>
      <c r="N85" s="66">
        <f t="shared" si="7"/>
        <v>6.417619047619048</v>
      </c>
      <c r="O85" s="67" t="str">
        <f t="shared" si="8"/>
        <v>TB Khá</v>
      </c>
      <c r="P85" s="121"/>
      <c r="Q85" s="126"/>
      <c r="R85" s="16"/>
      <c r="S85" s="34"/>
      <c r="T85" s="39"/>
    </row>
    <row r="86" spans="1:20" ht="21.75" customHeight="1">
      <c r="A86" s="75">
        <v>76</v>
      </c>
      <c r="B86" s="84" t="s">
        <v>399</v>
      </c>
      <c r="C86" s="85" t="s">
        <v>289</v>
      </c>
      <c r="D86" s="87" t="s">
        <v>400</v>
      </c>
      <c r="E86" s="62" t="s">
        <v>274</v>
      </c>
      <c r="F86" s="63">
        <v>7</v>
      </c>
      <c r="G86" s="63">
        <v>7.5</v>
      </c>
      <c r="H86" s="64">
        <v>7</v>
      </c>
      <c r="I86" s="65">
        <v>5.88326530612245</v>
      </c>
      <c r="J86" s="64">
        <v>5</v>
      </c>
      <c r="K86" s="64">
        <v>6</v>
      </c>
      <c r="L86" s="64">
        <v>7</v>
      </c>
      <c r="M86" s="65">
        <f t="shared" si="6"/>
        <v>6</v>
      </c>
      <c r="N86" s="66">
        <f t="shared" si="7"/>
        <v>5.941632653061225</v>
      </c>
      <c r="O86" s="67" t="str">
        <f t="shared" si="8"/>
        <v>Trung bình</v>
      </c>
      <c r="P86" s="121"/>
      <c r="Q86" s="126"/>
      <c r="R86" s="16"/>
      <c r="S86" s="34"/>
      <c r="T86" s="39"/>
    </row>
    <row r="87" spans="1:20" ht="21.75" customHeight="1">
      <c r="A87" s="75">
        <v>77</v>
      </c>
      <c r="B87" s="84" t="s">
        <v>401</v>
      </c>
      <c r="C87" s="85" t="s">
        <v>256</v>
      </c>
      <c r="D87" s="87" t="s">
        <v>232</v>
      </c>
      <c r="E87" s="62" t="s">
        <v>274</v>
      </c>
      <c r="F87" s="63">
        <v>9</v>
      </c>
      <c r="G87" s="63">
        <v>5</v>
      </c>
      <c r="H87" s="64">
        <v>7</v>
      </c>
      <c r="I87" s="65">
        <v>5.747755102040816</v>
      </c>
      <c r="J87" s="64">
        <v>6</v>
      </c>
      <c r="K87" s="64">
        <v>8</v>
      </c>
      <c r="L87" s="64">
        <v>6</v>
      </c>
      <c r="M87" s="65">
        <f t="shared" si="6"/>
        <v>6.666666666666667</v>
      </c>
      <c r="N87" s="66">
        <f t="shared" si="7"/>
        <v>6.207210884353742</v>
      </c>
      <c r="O87" s="67" t="str">
        <f t="shared" si="8"/>
        <v>TB Khá</v>
      </c>
      <c r="P87" s="121"/>
      <c r="Q87" s="126"/>
      <c r="R87" s="16"/>
      <c r="S87" s="34"/>
      <c r="T87" s="39"/>
    </row>
    <row r="88" spans="1:20" ht="21.75" customHeight="1">
      <c r="A88" s="75">
        <v>78</v>
      </c>
      <c r="B88" s="84" t="s">
        <v>402</v>
      </c>
      <c r="C88" s="85" t="s">
        <v>256</v>
      </c>
      <c r="D88" s="87" t="s">
        <v>98</v>
      </c>
      <c r="E88" s="62" t="s">
        <v>274</v>
      </c>
      <c r="F88" s="63">
        <v>8</v>
      </c>
      <c r="G88" s="63">
        <v>5</v>
      </c>
      <c r="H88" s="64">
        <v>8</v>
      </c>
      <c r="I88" s="65">
        <v>6.138775510204083</v>
      </c>
      <c r="J88" s="64">
        <v>7</v>
      </c>
      <c r="K88" s="64">
        <v>7</v>
      </c>
      <c r="L88" s="64">
        <v>6</v>
      </c>
      <c r="M88" s="65">
        <f t="shared" si="6"/>
        <v>6.666666666666667</v>
      </c>
      <c r="N88" s="66">
        <f t="shared" si="7"/>
        <v>6.402721088435375</v>
      </c>
      <c r="O88" s="67" t="str">
        <f t="shared" si="8"/>
        <v>TB Khá</v>
      </c>
      <c r="P88" s="121"/>
      <c r="Q88" s="126"/>
      <c r="R88" s="16"/>
      <c r="S88" s="34"/>
      <c r="T88" s="39"/>
    </row>
    <row r="89" spans="1:20" ht="21.75" customHeight="1">
      <c r="A89" s="75">
        <v>79</v>
      </c>
      <c r="B89" s="84" t="s">
        <v>403</v>
      </c>
      <c r="C89" s="85" t="s">
        <v>404</v>
      </c>
      <c r="D89" s="87" t="s">
        <v>405</v>
      </c>
      <c r="E89" s="62" t="s">
        <v>274</v>
      </c>
      <c r="F89" s="63">
        <v>6.5</v>
      </c>
      <c r="G89" s="63">
        <v>5.5</v>
      </c>
      <c r="H89" s="64">
        <v>7.5</v>
      </c>
      <c r="I89" s="65">
        <v>5.931632653061226</v>
      </c>
      <c r="J89" s="64">
        <v>7</v>
      </c>
      <c r="K89" s="64">
        <v>6</v>
      </c>
      <c r="L89" s="64">
        <v>6</v>
      </c>
      <c r="M89" s="65">
        <f t="shared" si="6"/>
        <v>6.333333333333333</v>
      </c>
      <c r="N89" s="66">
        <f t="shared" si="7"/>
        <v>6.1324829931972795</v>
      </c>
      <c r="O89" s="67" t="str">
        <f t="shared" si="8"/>
        <v>TB Khá</v>
      </c>
      <c r="P89" s="121"/>
      <c r="Q89" s="126"/>
      <c r="R89" s="16"/>
      <c r="S89" s="34"/>
      <c r="T89" s="39"/>
    </row>
    <row r="90" spans="1:20" ht="21.75" customHeight="1">
      <c r="A90" s="75">
        <v>80</v>
      </c>
      <c r="B90" s="84" t="s">
        <v>358</v>
      </c>
      <c r="C90" s="85" t="s">
        <v>406</v>
      </c>
      <c r="D90" s="87" t="s">
        <v>407</v>
      </c>
      <c r="E90" s="62" t="s">
        <v>274</v>
      </c>
      <c r="F90" s="63">
        <v>8</v>
      </c>
      <c r="G90" s="63">
        <v>8</v>
      </c>
      <c r="H90" s="64">
        <v>8</v>
      </c>
      <c r="I90" s="65">
        <v>6.988979591836734</v>
      </c>
      <c r="J90" s="64">
        <v>7</v>
      </c>
      <c r="K90" s="64">
        <v>8</v>
      </c>
      <c r="L90" s="64">
        <v>7</v>
      </c>
      <c r="M90" s="65">
        <f t="shared" si="6"/>
        <v>7.333333333333333</v>
      </c>
      <c r="N90" s="66">
        <f t="shared" si="7"/>
        <v>7.1611564625850335</v>
      </c>
      <c r="O90" s="67" t="str">
        <f t="shared" si="8"/>
        <v>Khá</v>
      </c>
      <c r="P90" s="121"/>
      <c r="Q90" s="126"/>
      <c r="R90" s="16"/>
      <c r="S90" s="34"/>
      <c r="T90" s="39"/>
    </row>
    <row r="91" spans="1:20" ht="21.75" customHeight="1">
      <c r="A91" s="75">
        <v>81</v>
      </c>
      <c r="B91" s="84" t="s">
        <v>358</v>
      </c>
      <c r="C91" s="85" t="s">
        <v>406</v>
      </c>
      <c r="D91" s="87" t="s">
        <v>316</v>
      </c>
      <c r="E91" s="62" t="s">
        <v>274</v>
      </c>
      <c r="F91" s="63">
        <v>9</v>
      </c>
      <c r="G91" s="63">
        <v>5</v>
      </c>
      <c r="H91" s="64">
        <v>7</v>
      </c>
      <c r="I91" s="65">
        <v>6.110408163265307</v>
      </c>
      <c r="J91" s="64">
        <v>6</v>
      </c>
      <c r="K91" s="64">
        <v>7</v>
      </c>
      <c r="L91" s="64">
        <v>7</v>
      </c>
      <c r="M91" s="65">
        <f t="shared" si="6"/>
        <v>6.666666666666667</v>
      </c>
      <c r="N91" s="66">
        <f t="shared" si="7"/>
        <v>6.388537414965986</v>
      </c>
      <c r="O91" s="67" t="str">
        <f t="shared" si="8"/>
        <v>TB Khá</v>
      </c>
      <c r="P91" s="121"/>
      <c r="Q91" s="126"/>
      <c r="R91" s="16"/>
      <c r="S91" s="34"/>
      <c r="T91" s="39"/>
    </row>
    <row r="92" spans="1:20" ht="21.75" customHeight="1">
      <c r="A92" s="75">
        <v>82</v>
      </c>
      <c r="B92" s="84" t="s">
        <v>74</v>
      </c>
      <c r="C92" s="85" t="s">
        <v>295</v>
      </c>
      <c r="D92" s="87" t="s">
        <v>408</v>
      </c>
      <c r="E92" s="62" t="s">
        <v>274</v>
      </c>
      <c r="F92" s="63">
        <v>9</v>
      </c>
      <c r="G92" s="63">
        <v>5.5</v>
      </c>
      <c r="H92" s="64">
        <v>7</v>
      </c>
      <c r="I92" s="65">
        <v>5.706122448979592</v>
      </c>
      <c r="J92" s="64">
        <v>6</v>
      </c>
      <c r="K92" s="64">
        <v>6</v>
      </c>
      <c r="L92" s="64">
        <v>7</v>
      </c>
      <c r="M92" s="65">
        <f t="shared" si="6"/>
        <v>6.333333333333333</v>
      </c>
      <c r="N92" s="66">
        <f t="shared" si="7"/>
        <v>6.019727891156462</v>
      </c>
      <c r="O92" s="67" t="str">
        <f t="shared" si="8"/>
        <v>TB Khá</v>
      </c>
      <c r="P92" s="122"/>
      <c r="Q92" s="126"/>
      <c r="R92" s="16"/>
      <c r="S92" s="34"/>
      <c r="T92" s="39"/>
    </row>
    <row r="93" spans="1:20" ht="21.75" customHeight="1">
      <c r="A93" s="75">
        <v>83</v>
      </c>
      <c r="B93" s="84" t="s">
        <v>409</v>
      </c>
      <c r="C93" s="85" t="s">
        <v>410</v>
      </c>
      <c r="D93" s="87" t="s">
        <v>411</v>
      </c>
      <c r="E93" s="62" t="s">
        <v>274</v>
      </c>
      <c r="F93" s="63">
        <v>6</v>
      </c>
      <c r="G93" s="63">
        <v>5</v>
      </c>
      <c r="H93" s="64">
        <v>7.5</v>
      </c>
      <c r="I93" s="65">
        <v>5.422448979591836</v>
      </c>
      <c r="J93" s="64">
        <v>6</v>
      </c>
      <c r="K93" s="64">
        <v>5</v>
      </c>
      <c r="L93" s="64">
        <v>6</v>
      </c>
      <c r="M93" s="65">
        <f t="shared" si="6"/>
        <v>5.666666666666667</v>
      </c>
      <c r="N93" s="66">
        <f t="shared" si="7"/>
        <v>5.544557823129251</v>
      </c>
      <c r="O93" s="67" t="str">
        <f t="shared" si="8"/>
        <v>Trung bình</v>
      </c>
      <c r="P93" s="127" t="s">
        <v>377</v>
      </c>
      <c r="Q93" s="126" t="s">
        <v>247</v>
      </c>
      <c r="R93" s="16"/>
      <c r="S93" s="34"/>
      <c r="T93" s="39"/>
    </row>
    <row r="94" spans="1:20" ht="21.75" customHeight="1">
      <c r="A94" s="75">
        <v>84</v>
      </c>
      <c r="B94" s="84" t="s">
        <v>412</v>
      </c>
      <c r="C94" s="85" t="s">
        <v>3</v>
      </c>
      <c r="D94" s="87" t="s">
        <v>413</v>
      </c>
      <c r="E94" s="62" t="s">
        <v>37</v>
      </c>
      <c r="F94" s="63">
        <v>8.5</v>
      </c>
      <c r="G94" s="63">
        <v>5.5</v>
      </c>
      <c r="H94" s="64">
        <v>6</v>
      </c>
      <c r="I94" s="65">
        <v>5.4216326530612236</v>
      </c>
      <c r="J94" s="64">
        <v>6</v>
      </c>
      <c r="K94" s="64">
        <v>5</v>
      </c>
      <c r="L94" s="64">
        <v>6</v>
      </c>
      <c r="M94" s="65">
        <f t="shared" si="6"/>
        <v>5.666666666666667</v>
      </c>
      <c r="N94" s="66">
        <f t="shared" si="7"/>
        <v>5.544149659863946</v>
      </c>
      <c r="O94" s="67" t="str">
        <f t="shared" si="8"/>
        <v>Trung bình</v>
      </c>
      <c r="P94" s="127"/>
      <c r="Q94" s="126"/>
      <c r="R94" s="16"/>
      <c r="S94" s="34"/>
      <c r="T94" s="39"/>
    </row>
    <row r="95" spans="1:20" ht="21.75" customHeight="1">
      <c r="A95" s="75">
        <v>85</v>
      </c>
      <c r="B95" s="84" t="s">
        <v>379</v>
      </c>
      <c r="C95" s="85" t="s">
        <v>414</v>
      </c>
      <c r="D95" s="87" t="s">
        <v>415</v>
      </c>
      <c r="E95" s="62" t="s">
        <v>274</v>
      </c>
      <c r="F95" s="63">
        <v>6.5</v>
      </c>
      <c r="G95" s="63">
        <v>5</v>
      </c>
      <c r="H95" s="64">
        <v>7</v>
      </c>
      <c r="I95" s="65">
        <v>5.5534693877551025</v>
      </c>
      <c r="J95" s="64">
        <v>7</v>
      </c>
      <c r="K95" s="64">
        <v>6</v>
      </c>
      <c r="L95" s="64">
        <v>7</v>
      </c>
      <c r="M95" s="65">
        <f t="shared" si="6"/>
        <v>6.666666666666667</v>
      </c>
      <c r="N95" s="66">
        <f t="shared" si="7"/>
        <v>6.110068027210884</v>
      </c>
      <c r="O95" s="67" t="str">
        <f t="shared" si="8"/>
        <v>TB Khá</v>
      </c>
      <c r="P95" s="127"/>
      <c r="Q95" s="126"/>
      <c r="R95" s="16"/>
      <c r="S95" s="34"/>
      <c r="T95" s="39"/>
    </row>
    <row r="96" spans="1:20" ht="21.75" customHeight="1">
      <c r="A96" s="75">
        <v>86</v>
      </c>
      <c r="B96" s="84" t="s">
        <v>416</v>
      </c>
      <c r="C96" s="85" t="s">
        <v>417</v>
      </c>
      <c r="D96" s="87" t="s">
        <v>418</v>
      </c>
      <c r="E96" s="62" t="s">
        <v>274</v>
      </c>
      <c r="F96" s="63">
        <v>7.5</v>
      </c>
      <c r="G96" s="63">
        <v>5</v>
      </c>
      <c r="H96" s="64">
        <v>7</v>
      </c>
      <c r="I96" s="65">
        <v>5.440816326530613</v>
      </c>
      <c r="J96" s="64">
        <v>6</v>
      </c>
      <c r="K96" s="64">
        <v>5</v>
      </c>
      <c r="L96" s="64">
        <v>6</v>
      </c>
      <c r="M96" s="65">
        <f t="shared" si="6"/>
        <v>5.666666666666667</v>
      </c>
      <c r="N96" s="66">
        <f t="shared" si="7"/>
        <v>5.55374149659864</v>
      </c>
      <c r="O96" s="67" t="str">
        <f t="shared" si="8"/>
        <v>Trung bình</v>
      </c>
      <c r="P96" s="127"/>
      <c r="Q96" s="126"/>
      <c r="R96" s="16"/>
      <c r="S96" s="34"/>
      <c r="T96" s="39"/>
    </row>
    <row r="97" spans="1:20" ht="21.75" customHeight="1">
      <c r="A97" s="75">
        <v>87</v>
      </c>
      <c r="B97" s="84" t="s">
        <v>4</v>
      </c>
      <c r="C97" s="85" t="s">
        <v>99</v>
      </c>
      <c r="D97" s="87" t="s">
        <v>419</v>
      </c>
      <c r="E97" s="62" t="s">
        <v>274</v>
      </c>
      <c r="F97" s="63">
        <v>8.5</v>
      </c>
      <c r="G97" s="63">
        <v>5</v>
      </c>
      <c r="H97" s="64">
        <v>8</v>
      </c>
      <c r="I97" s="65">
        <v>5.408979591836734</v>
      </c>
      <c r="J97" s="64">
        <v>7</v>
      </c>
      <c r="K97" s="64">
        <v>5</v>
      </c>
      <c r="L97" s="64">
        <v>7</v>
      </c>
      <c r="M97" s="65">
        <f t="shared" si="6"/>
        <v>6.333333333333333</v>
      </c>
      <c r="N97" s="66">
        <f t="shared" si="7"/>
        <v>5.871156462585033</v>
      </c>
      <c r="O97" s="67" t="str">
        <f t="shared" si="8"/>
        <v>Trung bình</v>
      </c>
      <c r="P97" s="127"/>
      <c r="Q97" s="126"/>
      <c r="R97" s="16"/>
      <c r="S97" s="34"/>
      <c r="T97" s="39"/>
    </row>
    <row r="98" spans="1:20" ht="21.75" customHeight="1">
      <c r="A98" s="75">
        <v>88</v>
      </c>
      <c r="B98" s="84" t="s">
        <v>420</v>
      </c>
      <c r="C98" s="85" t="s">
        <v>9</v>
      </c>
      <c r="D98" s="87" t="s">
        <v>98</v>
      </c>
      <c r="E98" s="62" t="s">
        <v>37</v>
      </c>
      <c r="F98" s="63">
        <v>8</v>
      </c>
      <c r="G98" s="63">
        <v>5</v>
      </c>
      <c r="H98" s="64">
        <v>8</v>
      </c>
      <c r="I98" s="65">
        <v>5.915510204081633</v>
      </c>
      <c r="J98" s="64">
        <v>8</v>
      </c>
      <c r="K98" s="64">
        <v>6</v>
      </c>
      <c r="L98" s="64">
        <v>7</v>
      </c>
      <c r="M98" s="65">
        <f t="shared" si="6"/>
        <v>7</v>
      </c>
      <c r="N98" s="66">
        <f t="shared" si="7"/>
        <v>6.457755102040816</v>
      </c>
      <c r="O98" s="67" t="str">
        <f t="shared" si="8"/>
        <v>TB Khá</v>
      </c>
      <c r="P98" s="127"/>
      <c r="Q98" s="126"/>
      <c r="R98" s="16"/>
      <c r="S98" s="34"/>
      <c r="T98" s="39"/>
    </row>
    <row r="99" spans="1:20" ht="21.75" customHeight="1">
      <c r="A99" s="75">
        <v>89</v>
      </c>
      <c r="B99" s="84" t="s">
        <v>409</v>
      </c>
      <c r="C99" s="85" t="s">
        <v>100</v>
      </c>
      <c r="D99" s="87" t="s">
        <v>296</v>
      </c>
      <c r="E99" s="62" t="s">
        <v>274</v>
      </c>
      <c r="F99" s="63">
        <v>8</v>
      </c>
      <c r="G99" s="63">
        <v>5.5</v>
      </c>
      <c r="H99" s="64">
        <v>8</v>
      </c>
      <c r="I99" s="65">
        <v>5.868163265306123</v>
      </c>
      <c r="J99" s="64">
        <v>6</v>
      </c>
      <c r="K99" s="64">
        <v>5</v>
      </c>
      <c r="L99" s="64">
        <v>6</v>
      </c>
      <c r="M99" s="65">
        <f t="shared" si="6"/>
        <v>5.666666666666667</v>
      </c>
      <c r="N99" s="66">
        <f t="shared" si="7"/>
        <v>5.767414965986395</v>
      </c>
      <c r="O99" s="67" t="str">
        <f t="shared" si="8"/>
        <v>Trung bình</v>
      </c>
      <c r="P99" s="127"/>
      <c r="Q99" s="126"/>
      <c r="R99" s="16"/>
      <c r="S99" s="34"/>
      <c r="T99" s="39"/>
    </row>
    <row r="100" spans="1:20" ht="21.75" customHeight="1">
      <c r="A100" s="75">
        <v>90</v>
      </c>
      <c r="B100" s="84" t="s">
        <v>74</v>
      </c>
      <c r="C100" s="85" t="s">
        <v>421</v>
      </c>
      <c r="D100" s="87" t="s">
        <v>422</v>
      </c>
      <c r="E100" s="62" t="s">
        <v>274</v>
      </c>
      <c r="F100" s="63">
        <v>8.5</v>
      </c>
      <c r="G100" s="63">
        <v>5.5</v>
      </c>
      <c r="H100" s="64">
        <v>7</v>
      </c>
      <c r="I100" s="65">
        <v>5.539795918367346</v>
      </c>
      <c r="J100" s="64">
        <v>8</v>
      </c>
      <c r="K100" s="64">
        <v>6</v>
      </c>
      <c r="L100" s="64">
        <v>6.5</v>
      </c>
      <c r="M100" s="65">
        <f t="shared" si="6"/>
        <v>6.833333333333333</v>
      </c>
      <c r="N100" s="66">
        <f t="shared" si="7"/>
        <v>6.186564625850339</v>
      </c>
      <c r="O100" s="67" t="str">
        <f t="shared" si="8"/>
        <v>TB Khá</v>
      </c>
      <c r="P100" s="127"/>
      <c r="Q100" s="126"/>
      <c r="R100" s="16"/>
      <c r="S100" s="34"/>
      <c r="T100" s="39"/>
    </row>
    <row r="101" spans="1:20" ht="21.75" customHeight="1">
      <c r="A101" s="75">
        <v>91</v>
      </c>
      <c r="B101" s="84" t="s">
        <v>74</v>
      </c>
      <c r="C101" s="85" t="s">
        <v>423</v>
      </c>
      <c r="D101" s="87" t="s">
        <v>424</v>
      </c>
      <c r="E101" s="62" t="s">
        <v>37</v>
      </c>
      <c r="F101" s="63">
        <v>7</v>
      </c>
      <c r="G101" s="63">
        <v>6.5</v>
      </c>
      <c r="H101" s="64">
        <v>7</v>
      </c>
      <c r="I101" s="65">
        <v>5.940816326530611</v>
      </c>
      <c r="J101" s="64">
        <v>6</v>
      </c>
      <c r="K101" s="64">
        <v>6</v>
      </c>
      <c r="L101" s="64">
        <v>7</v>
      </c>
      <c r="M101" s="65">
        <f t="shared" si="6"/>
        <v>6.333333333333333</v>
      </c>
      <c r="N101" s="66">
        <f t="shared" si="7"/>
        <v>6.137074829931972</v>
      </c>
      <c r="O101" s="67" t="str">
        <f t="shared" si="8"/>
        <v>TB Khá</v>
      </c>
      <c r="P101" s="127"/>
      <c r="Q101" s="126"/>
      <c r="R101" s="16"/>
      <c r="S101" s="34"/>
      <c r="T101" s="39"/>
    </row>
    <row r="102" spans="1:20" ht="21.75" customHeight="1">
      <c r="A102" s="75">
        <v>92</v>
      </c>
      <c r="B102" s="84" t="s">
        <v>74</v>
      </c>
      <c r="C102" s="85" t="s">
        <v>95</v>
      </c>
      <c r="D102" s="87" t="s">
        <v>425</v>
      </c>
      <c r="E102" s="62" t="s">
        <v>274</v>
      </c>
      <c r="F102" s="63">
        <v>7</v>
      </c>
      <c r="G102" s="63">
        <v>5.5</v>
      </c>
      <c r="H102" s="64">
        <v>8</v>
      </c>
      <c r="I102" s="65">
        <v>5.706530612244898</v>
      </c>
      <c r="J102" s="64">
        <v>7</v>
      </c>
      <c r="K102" s="64">
        <v>6</v>
      </c>
      <c r="L102" s="64">
        <v>7</v>
      </c>
      <c r="M102" s="65">
        <f t="shared" si="6"/>
        <v>6.666666666666667</v>
      </c>
      <c r="N102" s="66">
        <f t="shared" si="7"/>
        <v>6.186598639455783</v>
      </c>
      <c r="O102" s="67" t="str">
        <f t="shared" si="8"/>
        <v>TB Khá</v>
      </c>
      <c r="P102" s="127"/>
      <c r="Q102" s="126"/>
      <c r="R102" s="16"/>
      <c r="S102" s="34"/>
      <c r="T102" s="39"/>
    </row>
    <row r="103" spans="1:20" ht="21.75" customHeight="1">
      <c r="A103" s="75">
        <v>93</v>
      </c>
      <c r="B103" s="84" t="s">
        <v>426</v>
      </c>
      <c r="C103" s="85" t="s">
        <v>427</v>
      </c>
      <c r="D103" s="87" t="s">
        <v>428</v>
      </c>
      <c r="E103" s="62" t="s">
        <v>274</v>
      </c>
      <c r="F103" s="63">
        <v>5.5</v>
      </c>
      <c r="G103" s="63">
        <v>5</v>
      </c>
      <c r="H103" s="64">
        <v>6.5</v>
      </c>
      <c r="I103" s="65">
        <v>5.538367346938775</v>
      </c>
      <c r="J103" s="64">
        <v>6</v>
      </c>
      <c r="K103" s="64">
        <v>6</v>
      </c>
      <c r="L103" s="64">
        <v>6</v>
      </c>
      <c r="M103" s="65">
        <f t="shared" si="6"/>
        <v>6</v>
      </c>
      <c r="N103" s="66">
        <f t="shared" si="7"/>
        <v>5.769183673469387</v>
      </c>
      <c r="O103" s="67" t="str">
        <f t="shared" si="8"/>
        <v>Trung bình</v>
      </c>
      <c r="P103" s="127"/>
      <c r="Q103" s="126"/>
      <c r="R103" s="16"/>
      <c r="S103" s="34"/>
      <c r="T103" s="39"/>
    </row>
    <row r="104" spans="1:20" ht="21.75" customHeight="1">
      <c r="A104" s="75">
        <v>94</v>
      </c>
      <c r="B104" s="84" t="s">
        <v>7</v>
      </c>
      <c r="C104" s="85" t="s">
        <v>16</v>
      </c>
      <c r="D104" s="87" t="s">
        <v>429</v>
      </c>
      <c r="E104" s="62" t="s">
        <v>274</v>
      </c>
      <c r="F104" s="63">
        <v>9</v>
      </c>
      <c r="G104" s="63">
        <v>5</v>
      </c>
      <c r="H104" s="64">
        <v>7</v>
      </c>
      <c r="I104" s="65">
        <v>6.388367346938775</v>
      </c>
      <c r="J104" s="64">
        <v>5</v>
      </c>
      <c r="K104" s="64">
        <v>6</v>
      </c>
      <c r="L104" s="64">
        <v>7</v>
      </c>
      <c r="M104" s="65">
        <f t="shared" si="6"/>
        <v>6</v>
      </c>
      <c r="N104" s="66">
        <f t="shared" si="7"/>
        <v>6.194183673469388</v>
      </c>
      <c r="O104" s="67" t="str">
        <f t="shared" si="8"/>
        <v>TB Khá</v>
      </c>
      <c r="P104" s="127"/>
      <c r="Q104" s="126"/>
      <c r="R104" s="16"/>
      <c r="S104" s="34"/>
      <c r="T104" s="39"/>
    </row>
    <row r="105" spans="1:20" ht="21.75" customHeight="1">
      <c r="A105" s="75">
        <v>95</v>
      </c>
      <c r="B105" s="84" t="s">
        <v>74</v>
      </c>
      <c r="C105" s="85" t="s">
        <v>225</v>
      </c>
      <c r="D105" s="87" t="s">
        <v>430</v>
      </c>
      <c r="E105" s="62" t="s">
        <v>274</v>
      </c>
      <c r="F105" s="63">
        <v>7</v>
      </c>
      <c r="G105" s="63">
        <v>5</v>
      </c>
      <c r="H105" s="64">
        <v>7</v>
      </c>
      <c r="I105" s="65">
        <v>5.867755102040817</v>
      </c>
      <c r="J105" s="64">
        <v>7</v>
      </c>
      <c r="K105" s="64">
        <v>5</v>
      </c>
      <c r="L105" s="64">
        <v>6</v>
      </c>
      <c r="M105" s="65">
        <f t="shared" si="6"/>
        <v>6</v>
      </c>
      <c r="N105" s="66">
        <f t="shared" si="7"/>
        <v>5.933877551020409</v>
      </c>
      <c r="O105" s="67" t="str">
        <f t="shared" si="8"/>
        <v>Trung bình</v>
      </c>
      <c r="P105" s="127"/>
      <c r="Q105" s="126"/>
      <c r="R105" s="16"/>
      <c r="S105" s="34"/>
      <c r="T105" s="39"/>
    </row>
    <row r="106" spans="1:20" ht="21.75" customHeight="1">
      <c r="A106" s="75">
        <v>96</v>
      </c>
      <c r="B106" s="84" t="s">
        <v>431</v>
      </c>
      <c r="C106" s="85" t="s">
        <v>432</v>
      </c>
      <c r="D106" s="87" t="s">
        <v>433</v>
      </c>
      <c r="E106" s="62" t="s">
        <v>274</v>
      </c>
      <c r="F106" s="63">
        <v>8</v>
      </c>
      <c r="G106" s="63">
        <v>5</v>
      </c>
      <c r="H106" s="64">
        <v>6</v>
      </c>
      <c r="I106" s="65">
        <v>5.9714</v>
      </c>
      <c r="J106" s="64">
        <v>5</v>
      </c>
      <c r="K106" s="64">
        <v>7</v>
      </c>
      <c r="L106" s="64">
        <v>6.5</v>
      </c>
      <c r="M106" s="65">
        <f t="shared" si="6"/>
        <v>6.166666666666667</v>
      </c>
      <c r="N106" s="66">
        <f t="shared" si="7"/>
        <v>6.0690333333333335</v>
      </c>
      <c r="O106" s="67" t="str">
        <f t="shared" si="8"/>
        <v>TB Khá</v>
      </c>
      <c r="P106" s="120" t="s">
        <v>434</v>
      </c>
      <c r="Q106" s="126"/>
      <c r="R106" s="16"/>
      <c r="T106" s="39"/>
    </row>
    <row r="107" spans="1:20" ht="21.75" customHeight="1">
      <c r="A107" s="75">
        <v>97</v>
      </c>
      <c r="B107" s="84" t="s">
        <v>435</v>
      </c>
      <c r="C107" s="85" t="s">
        <v>5</v>
      </c>
      <c r="D107" s="87" t="s">
        <v>56</v>
      </c>
      <c r="E107" s="62" t="s">
        <v>274</v>
      </c>
      <c r="F107" s="63">
        <v>7</v>
      </c>
      <c r="G107" s="63">
        <v>5</v>
      </c>
      <c r="H107" s="64">
        <v>6</v>
      </c>
      <c r="I107" s="65">
        <v>5.588399999999999</v>
      </c>
      <c r="J107" s="64">
        <v>6</v>
      </c>
      <c r="K107" s="64">
        <v>6</v>
      </c>
      <c r="L107" s="64">
        <v>7</v>
      </c>
      <c r="M107" s="65">
        <f aca="true" t="shared" si="9" ref="M107:M138">(J107+K107+L107)/3</f>
        <v>6.333333333333333</v>
      </c>
      <c r="N107" s="66">
        <f aca="true" t="shared" si="10" ref="N107:N138">(M107+I107)/2</f>
        <v>5.960866666666666</v>
      </c>
      <c r="O107" s="67" t="str">
        <f aca="true" t="shared" si="11" ref="O107:O138">IF(N107&gt;=8.95,"Xuất sắc",IF(N107&gt;=7.95,"Giỏi",IF(N107&gt;=6.95,"Khá",IF(N107&gt;=5.95,"TB Khá",IF(N107&gt;=4.95,"Trung bình",IF(N107&gt;=V107,"Yếu","Kém"))))))</f>
        <v>TB Khá</v>
      </c>
      <c r="P107" s="121"/>
      <c r="Q107" s="126"/>
      <c r="R107" s="16"/>
      <c r="T107" s="39"/>
    </row>
    <row r="108" spans="1:20" ht="21.75" customHeight="1">
      <c r="A108" s="75">
        <v>98</v>
      </c>
      <c r="B108" s="84" t="s">
        <v>436</v>
      </c>
      <c r="C108" s="85" t="s">
        <v>19</v>
      </c>
      <c r="D108" s="87" t="s">
        <v>437</v>
      </c>
      <c r="E108" s="62" t="s">
        <v>274</v>
      </c>
      <c r="F108" s="63">
        <v>8.5</v>
      </c>
      <c r="G108" s="63">
        <v>5.5</v>
      </c>
      <c r="H108" s="64">
        <v>7</v>
      </c>
      <c r="I108" s="65">
        <v>5.3948</v>
      </c>
      <c r="J108" s="64">
        <v>7</v>
      </c>
      <c r="K108" s="64">
        <v>6</v>
      </c>
      <c r="L108" s="64">
        <v>7</v>
      </c>
      <c r="M108" s="65">
        <f t="shared" si="9"/>
        <v>6.666666666666667</v>
      </c>
      <c r="N108" s="66">
        <f t="shared" si="10"/>
        <v>6.030733333333334</v>
      </c>
      <c r="O108" s="67" t="str">
        <f t="shared" si="11"/>
        <v>TB Khá</v>
      </c>
      <c r="P108" s="121"/>
      <c r="Q108" s="126"/>
      <c r="R108" s="16"/>
      <c r="T108" s="39"/>
    </row>
    <row r="109" spans="1:20" ht="21.75" customHeight="1">
      <c r="A109" s="75">
        <v>99</v>
      </c>
      <c r="B109" s="84" t="s">
        <v>438</v>
      </c>
      <c r="C109" s="85" t="s">
        <v>19</v>
      </c>
      <c r="D109" s="87" t="s">
        <v>439</v>
      </c>
      <c r="E109" s="62" t="s">
        <v>274</v>
      </c>
      <c r="F109" s="63">
        <v>8.5</v>
      </c>
      <c r="G109" s="63">
        <v>5</v>
      </c>
      <c r="H109" s="64">
        <v>7</v>
      </c>
      <c r="I109" s="65">
        <v>5.9643999999999995</v>
      </c>
      <c r="J109" s="64">
        <v>6.5</v>
      </c>
      <c r="K109" s="64">
        <v>6</v>
      </c>
      <c r="L109" s="64">
        <v>7</v>
      </c>
      <c r="M109" s="65">
        <f t="shared" si="9"/>
        <v>6.5</v>
      </c>
      <c r="N109" s="66">
        <f t="shared" si="10"/>
        <v>6.2322</v>
      </c>
      <c r="O109" s="67" t="str">
        <f t="shared" si="11"/>
        <v>TB Khá</v>
      </c>
      <c r="P109" s="121"/>
      <c r="Q109" s="126"/>
      <c r="R109" s="16"/>
      <c r="T109" s="39"/>
    </row>
    <row r="110" spans="1:20" ht="21.75" customHeight="1">
      <c r="A110" s="75">
        <v>100</v>
      </c>
      <c r="B110" s="84" t="s">
        <v>319</v>
      </c>
      <c r="C110" s="85" t="s">
        <v>256</v>
      </c>
      <c r="D110" s="87" t="s">
        <v>440</v>
      </c>
      <c r="E110" s="62" t="s">
        <v>274</v>
      </c>
      <c r="F110" s="63">
        <v>8</v>
      </c>
      <c r="G110" s="63">
        <v>5.5</v>
      </c>
      <c r="H110" s="64">
        <v>7</v>
      </c>
      <c r="I110" s="65">
        <v>5.8584</v>
      </c>
      <c r="J110" s="64">
        <v>6</v>
      </c>
      <c r="K110" s="64">
        <v>8</v>
      </c>
      <c r="L110" s="64">
        <v>7</v>
      </c>
      <c r="M110" s="65">
        <f t="shared" si="9"/>
        <v>7</v>
      </c>
      <c r="N110" s="66">
        <f t="shared" si="10"/>
        <v>6.4292</v>
      </c>
      <c r="O110" s="67" t="str">
        <f t="shared" si="11"/>
        <v>TB Khá</v>
      </c>
      <c r="P110" s="121"/>
      <c r="Q110" s="126"/>
      <c r="R110" s="16"/>
      <c r="T110" s="39"/>
    </row>
    <row r="111" spans="1:20" ht="21.75" customHeight="1">
      <c r="A111" s="75">
        <v>101</v>
      </c>
      <c r="B111" s="84" t="s">
        <v>306</v>
      </c>
      <c r="C111" s="85" t="s">
        <v>256</v>
      </c>
      <c r="D111" s="87" t="s">
        <v>441</v>
      </c>
      <c r="E111" s="62" t="s">
        <v>274</v>
      </c>
      <c r="F111" s="63">
        <v>9</v>
      </c>
      <c r="G111" s="63">
        <v>5.5</v>
      </c>
      <c r="H111" s="64">
        <v>7</v>
      </c>
      <c r="I111" s="65">
        <v>5.553127272727272</v>
      </c>
      <c r="J111" s="64">
        <v>8</v>
      </c>
      <c r="K111" s="64">
        <v>7</v>
      </c>
      <c r="L111" s="64">
        <v>5</v>
      </c>
      <c r="M111" s="65">
        <f t="shared" si="9"/>
        <v>6.666666666666667</v>
      </c>
      <c r="N111" s="66">
        <f t="shared" si="10"/>
        <v>6.109896969696969</v>
      </c>
      <c r="O111" s="67" t="str">
        <f t="shared" si="11"/>
        <v>TB Khá</v>
      </c>
      <c r="P111" s="121"/>
      <c r="Q111" s="126"/>
      <c r="R111" s="16"/>
      <c r="T111" s="39"/>
    </row>
    <row r="112" spans="1:20" ht="21.75" customHeight="1">
      <c r="A112" s="75">
        <v>102</v>
      </c>
      <c r="B112" s="84" t="s">
        <v>409</v>
      </c>
      <c r="C112" s="85" t="s">
        <v>442</v>
      </c>
      <c r="D112" s="87" t="s">
        <v>443</v>
      </c>
      <c r="E112" s="62" t="s">
        <v>274</v>
      </c>
      <c r="F112" s="63">
        <v>8</v>
      </c>
      <c r="G112" s="63">
        <v>5.5</v>
      </c>
      <c r="H112" s="64">
        <v>7.5</v>
      </c>
      <c r="I112" s="65">
        <v>6.3919999999999995</v>
      </c>
      <c r="J112" s="64">
        <v>5</v>
      </c>
      <c r="K112" s="64">
        <v>8</v>
      </c>
      <c r="L112" s="64">
        <v>5.5</v>
      </c>
      <c r="M112" s="65">
        <f t="shared" si="9"/>
        <v>6.166666666666667</v>
      </c>
      <c r="N112" s="66">
        <f t="shared" si="10"/>
        <v>6.279333333333334</v>
      </c>
      <c r="O112" s="67" t="str">
        <f t="shared" si="11"/>
        <v>TB Khá</v>
      </c>
      <c r="P112" s="121"/>
      <c r="Q112" s="126"/>
      <c r="R112" s="16"/>
      <c r="T112" s="39"/>
    </row>
    <row r="113" spans="1:20" ht="21.75" customHeight="1">
      <c r="A113" s="75">
        <v>103</v>
      </c>
      <c r="B113" s="84" t="s">
        <v>444</v>
      </c>
      <c r="C113" s="85" t="s">
        <v>295</v>
      </c>
      <c r="D113" s="87" t="s">
        <v>445</v>
      </c>
      <c r="E113" s="62" t="s">
        <v>274</v>
      </c>
      <c r="F113" s="63">
        <v>8</v>
      </c>
      <c r="G113" s="63">
        <v>5</v>
      </c>
      <c r="H113" s="64">
        <v>6</v>
      </c>
      <c r="I113" s="65">
        <v>5.9536</v>
      </c>
      <c r="J113" s="64">
        <v>7</v>
      </c>
      <c r="K113" s="64">
        <v>7</v>
      </c>
      <c r="L113" s="64">
        <v>5</v>
      </c>
      <c r="M113" s="65">
        <f t="shared" si="9"/>
        <v>6.333333333333333</v>
      </c>
      <c r="N113" s="66">
        <f t="shared" si="10"/>
        <v>6.143466666666667</v>
      </c>
      <c r="O113" s="67" t="str">
        <f t="shared" si="11"/>
        <v>TB Khá</v>
      </c>
      <c r="P113" s="121"/>
      <c r="Q113" s="126"/>
      <c r="R113" s="16"/>
      <c r="T113" s="39"/>
    </row>
    <row r="114" spans="1:20" ht="21.75" customHeight="1">
      <c r="A114" s="75">
        <v>104</v>
      </c>
      <c r="B114" s="84" t="s">
        <v>446</v>
      </c>
      <c r="C114" s="85" t="s">
        <v>447</v>
      </c>
      <c r="D114" s="87" t="s">
        <v>101</v>
      </c>
      <c r="E114" s="62" t="s">
        <v>274</v>
      </c>
      <c r="F114" s="63">
        <v>7.5</v>
      </c>
      <c r="G114" s="63">
        <v>5</v>
      </c>
      <c r="H114" s="64">
        <v>7</v>
      </c>
      <c r="I114" s="65">
        <v>5.967599999999999</v>
      </c>
      <c r="J114" s="64">
        <v>5</v>
      </c>
      <c r="K114" s="64">
        <v>7</v>
      </c>
      <c r="L114" s="64">
        <v>7</v>
      </c>
      <c r="M114" s="65">
        <f t="shared" si="9"/>
        <v>6.333333333333333</v>
      </c>
      <c r="N114" s="66">
        <f t="shared" si="10"/>
        <v>6.1504666666666665</v>
      </c>
      <c r="O114" s="67" t="str">
        <f t="shared" si="11"/>
        <v>TB Khá</v>
      </c>
      <c r="P114" s="122"/>
      <c r="Q114" s="126"/>
      <c r="R114" s="16"/>
      <c r="T114" s="39"/>
    </row>
    <row r="115" spans="1:20" ht="21.75" customHeight="1">
      <c r="A115" s="75">
        <v>105</v>
      </c>
      <c r="B115" s="84" t="s">
        <v>448</v>
      </c>
      <c r="C115" s="85" t="s">
        <v>449</v>
      </c>
      <c r="D115" s="87" t="s">
        <v>440</v>
      </c>
      <c r="E115" s="62" t="s">
        <v>274</v>
      </c>
      <c r="F115" s="63">
        <v>8</v>
      </c>
      <c r="G115" s="63">
        <v>5.5</v>
      </c>
      <c r="H115" s="64">
        <v>6.5</v>
      </c>
      <c r="I115" s="65">
        <v>5.9052</v>
      </c>
      <c r="J115" s="64">
        <v>7</v>
      </c>
      <c r="K115" s="64">
        <v>8</v>
      </c>
      <c r="L115" s="64">
        <v>6</v>
      </c>
      <c r="M115" s="65">
        <f t="shared" si="9"/>
        <v>7</v>
      </c>
      <c r="N115" s="66">
        <f t="shared" si="10"/>
        <v>6.4526</v>
      </c>
      <c r="O115" s="67" t="str">
        <f t="shared" si="11"/>
        <v>TB Khá</v>
      </c>
      <c r="P115" s="120" t="s">
        <v>434</v>
      </c>
      <c r="Q115" s="123" t="s">
        <v>247</v>
      </c>
      <c r="R115" s="16"/>
      <c r="T115" s="39"/>
    </row>
    <row r="116" spans="1:20" ht="21.75" customHeight="1">
      <c r="A116" s="75">
        <v>106</v>
      </c>
      <c r="B116" s="84" t="s">
        <v>450</v>
      </c>
      <c r="C116" s="85" t="s">
        <v>3</v>
      </c>
      <c r="D116" s="87" t="s">
        <v>451</v>
      </c>
      <c r="E116" s="62" t="s">
        <v>274</v>
      </c>
      <c r="F116" s="63">
        <v>5</v>
      </c>
      <c r="G116" s="63">
        <v>5</v>
      </c>
      <c r="H116" s="64">
        <v>7</v>
      </c>
      <c r="I116" s="65">
        <v>5.416799999999999</v>
      </c>
      <c r="J116" s="64">
        <v>5</v>
      </c>
      <c r="K116" s="64">
        <v>5</v>
      </c>
      <c r="L116" s="64">
        <v>6</v>
      </c>
      <c r="M116" s="65">
        <f t="shared" si="9"/>
        <v>5.333333333333333</v>
      </c>
      <c r="N116" s="66">
        <f t="shared" si="10"/>
        <v>5.375066666666666</v>
      </c>
      <c r="O116" s="67" t="str">
        <f t="shared" si="11"/>
        <v>Trung bình</v>
      </c>
      <c r="P116" s="121"/>
      <c r="Q116" s="124"/>
      <c r="R116" s="16"/>
      <c r="T116" s="39"/>
    </row>
    <row r="117" spans="1:20" ht="21.75" customHeight="1">
      <c r="A117" s="75">
        <v>107</v>
      </c>
      <c r="B117" s="84" t="s">
        <v>452</v>
      </c>
      <c r="C117" s="85" t="s">
        <v>3</v>
      </c>
      <c r="D117" s="87" t="s">
        <v>268</v>
      </c>
      <c r="E117" s="62" t="s">
        <v>274</v>
      </c>
      <c r="F117" s="63">
        <v>6</v>
      </c>
      <c r="G117" s="63">
        <v>5</v>
      </c>
      <c r="H117" s="64">
        <v>7</v>
      </c>
      <c r="I117" s="65">
        <v>6.1174</v>
      </c>
      <c r="J117" s="64">
        <v>5</v>
      </c>
      <c r="K117" s="64">
        <v>8</v>
      </c>
      <c r="L117" s="64">
        <v>6.5</v>
      </c>
      <c r="M117" s="65">
        <f t="shared" si="9"/>
        <v>6.5</v>
      </c>
      <c r="N117" s="66">
        <f t="shared" si="10"/>
        <v>6.3087</v>
      </c>
      <c r="O117" s="67" t="str">
        <f t="shared" si="11"/>
        <v>TB Khá</v>
      </c>
      <c r="P117" s="121"/>
      <c r="Q117" s="124"/>
      <c r="R117" s="16"/>
      <c r="T117" s="39"/>
    </row>
    <row r="118" spans="1:20" ht="21.75" customHeight="1">
      <c r="A118" s="75">
        <v>108</v>
      </c>
      <c r="B118" s="84" t="s">
        <v>358</v>
      </c>
      <c r="C118" s="85" t="s">
        <v>3</v>
      </c>
      <c r="D118" s="87" t="s">
        <v>453</v>
      </c>
      <c r="E118" s="62" t="s">
        <v>274</v>
      </c>
      <c r="F118" s="63">
        <v>9</v>
      </c>
      <c r="G118" s="63">
        <v>5</v>
      </c>
      <c r="H118" s="64">
        <v>6</v>
      </c>
      <c r="I118" s="65">
        <v>6.12</v>
      </c>
      <c r="J118" s="64">
        <v>5</v>
      </c>
      <c r="K118" s="64">
        <v>8</v>
      </c>
      <c r="L118" s="64">
        <v>6</v>
      </c>
      <c r="M118" s="65">
        <f t="shared" si="9"/>
        <v>6.333333333333333</v>
      </c>
      <c r="N118" s="66">
        <f t="shared" si="10"/>
        <v>6.226666666666667</v>
      </c>
      <c r="O118" s="67" t="str">
        <f t="shared" si="11"/>
        <v>TB Khá</v>
      </c>
      <c r="P118" s="121"/>
      <c r="Q118" s="124"/>
      <c r="R118" s="16"/>
      <c r="T118" s="39"/>
    </row>
    <row r="119" spans="1:20" ht="21.75" customHeight="1">
      <c r="A119" s="75">
        <v>109</v>
      </c>
      <c r="B119" s="84" t="s">
        <v>454</v>
      </c>
      <c r="C119" s="85" t="s">
        <v>341</v>
      </c>
      <c r="D119" s="87" t="s">
        <v>84</v>
      </c>
      <c r="E119" s="62" t="s">
        <v>274</v>
      </c>
      <c r="F119" s="63">
        <v>8</v>
      </c>
      <c r="G119" s="63">
        <v>5.5</v>
      </c>
      <c r="H119" s="64">
        <v>7</v>
      </c>
      <c r="I119" s="65">
        <v>6.009799999999999</v>
      </c>
      <c r="J119" s="64">
        <v>5</v>
      </c>
      <c r="K119" s="64">
        <v>7</v>
      </c>
      <c r="L119" s="64">
        <v>6.5</v>
      </c>
      <c r="M119" s="65">
        <f t="shared" si="9"/>
        <v>6.166666666666667</v>
      </c>
      <c r="N119" s="66">
        <f t="shared" si="10"/>
        <v>6.088233333333333</v>
      </c>
      <c r="O119" s="67" t="str">
        <f t="shared" si="11"/>
        <v>TB Khá</v>
      </c>
      <c r="P119" s="121"/>
      <c r="Q119" s="124"/>
      <c r="R119" s="16"/>
      <c r="T119" s="39"/>
    </row>
    <row r="120" spans="1:20" ht="21.75" customHeight="1">
      <c r="A120" s="75">
        <v>110</v>
      </c>
      <c r="B120" s="84" t="s">
        <v>13</v>
      </c>
      <c r="C120" s="85" t="s">
        <v>455</v>
      </c>
      <c r="D120" s="87" t="s">
        <v>456</v>
      </c>
      <c r="E120" s="62" t="s">
        <v>274</v>
      </c>
      <c r="F120" s="63">
        <v>6</v>
      </c>
      <c r="G120" s="63">
        <v>5</v>
      </c>
      <c r="H120" s="64">
        <v>6</v>
      </c>
      <c r="I120" s="65">
        <v>5.788399999999999</v>
      </c>
      <c r="J120" s="64">
        <v>6</v>
      </c>
      <c r="K120" s="64">
        <v>7</v>
      </c>
      <c r="L120" s="64">
        <v>6</v>
      </c>
      <c r="M120" s="65">
        <f t="shared" si="9"/>
        <v>6.333333333333333</v>
      </c>
      <c r="N120" s="66">
        <f t="shared" si="10"/>
        <v>6.060866666666666</v>
      </c>
      <c r="O120" s="67" t="str">
        <f t="shared" si="11"/>
        <v>TB Khá</v>
      </c>
      <c r="P120" s="121"/>
      <c r="Q120" s="124"/>
      <c r="R120" s="16"/>
      <c r="T120" s="39"/>
    </row>
    <row r="121" spans="1:20" ht="21.75" customHeight="1">
      <c r="A121" s="75">
        <v>111</v>
      </c>
      <c r="B121" s="84" t="s">
        <v>457</v>
      </c>
      <c r="C121" s="85" t="s">
        <v>102</v>
      </c>
      <c r="D121" s="87" t="s">
        <v>301</v>
      </c>
      <c r="E121" s="62" t="s">
        <v>274</v>
      </c>
      <c r="F121" s="63">
        <v>5.5</v>
      </c>
      <c r="G121" s="63">
        <v>5.5</v>
      </c>
      <c r="H121" s="64">
        <v>7</v>
      </c>
      <c r="I121" s="65">
        <v>5.5744</v>
      </c>
      <c r="J121" s="64">
        <v>6</v>
      </c>
      <c r="K121" s="64">
        <v>6</v>
      </c>
      <c r="L121" s="64">
        <v>5.5</v>
      </c>
      <c r="M121" s="65">
        <f t="shared" si="9"/>
        <v>5.833333333333333</v>
      </c>
      <c r="N121" s="66">
        <f t="shared" si="10"/>
        <v>5.703866666666666</v>
      </c>
      <c r="O121" s="67" t="str">
        <f t="shared" si="11"/>
        <v>Trung bình</v>
      </c>
      <c r="P121" s="121"/>
      <c r="Q121" s="124"/>
      <c r="R121" s="16"/>
      <c r="T121" s="39"/>
    </row>
    <row r="122" spans="1:20" ht="21.75" customHeight="1">
      <c r="A122" s="75">
        <v>112</v>
      </c>
      <c r="B122" s="84" t="s">
        <v>458</v>
      </c>
      <c r="C122" s="85" t="s">
        <v>9</v>
      </c>
      <c r="D122" s="87" t="s">
        <v>265</v>
      </c>
      <c r="E122" s="62" t="s">
        <v>274</v>
      </c>
      <c r="F122" s="63">
        <v>7</v>
      </c>
      <c r="G122" s="63">
        <v>5</v>
      </c>
      <c r="H122" s="64">
        <v>6.5</v>
      </c>
      <c r="I122" s="65">
        <v>5.9436</v>
      </c>
      <c r="J122" s="64">
        <v>5</v>
      </c>
      <c r="K122" s="64">
        <v>7</v>
      </c>
      <c r="L122" s="64">
        <v>7</v>
      </c>
      <c r="M122" s="65">
        <f t="shared" si="9"/>
        <v>6.333333333333333</v>
      </c>
      <c r="N122" s="66">
        <f t="shared" si="10"/>
        <v>6.138466666666666</v>
      </c>
      <c r="O122" s="67" t="str">
        <f t="shared" si="11"/>
        <v>TB Khá</v>
      </c>
      <c r="P122" s="121"/>
      <c r="Q122" s="124"/>
      <c r="R122" s="16"/>
      <c r="T122" s="39"/>
    </row>
    <row r="123" spans="1:20" ht="21.75" customHeight="1">
      <c r="A123" s="75">
        <v>113</v>
      </c>
      <c r="B123" s="84" t="s">
        <v>459</v>
      </c>
      <c r="C123" s="85" t="s">
        <v>423</v>
      </c>
      <c r="D123" s="87" t="s">
        <v>460</v>
      </c>
      <c r="E123" s="62" t="s">
        <v>274</v>
      </c>
      <c r="F123" s="63">
        <v>7.5</v>
      </c>
      <c r="G123" s="63">
        <v>5.5</v>
      </c>
      <c r="H123" s="64">
        <v>7</v>
      </c>
      <c r="I123" s="65">
        <v>5.775399999999999</v>
      </c>
      <c r="J123" s="64">
        <v>5</v>
      </c>
      <c r="K123" s="64">
        <v>7</v>
      </c>
      <c r="L123" s="64">
        <v>7</v>
      </c>
      <c r="M123" s="65">
        <f t="shared" si="9"/>
        <v>6.333333333333333</v>
      </c>
      <c r="N123" s="66">
        <f t="shared" si="10"/>
        <v>6.054366666666667</v>
      </c>
      <c r="O123" s="67" t="str">
        <f t="shared" si="11"/>
        <v>TB Khá</v>
      </c>
      <c r="P123" s="121"/>
      <c r="Q123" s="124"/>
      <c r="R123" s="16"/>
      <c r="T123" s="39"/>
    </row>
    <row r="124" spans="1:20" ht="21.75" customHeight="1">
      <c r="A124" s="75">
        <v>114</v>
      </c>
      <c r="B124" s="84" t="s">
        <v>300</v>
      </c>
      <c r="C124" s="85" t="s">
        <v>461</v>
      </c>
      <c r="D124" s="87" t="s">
        <v>462</v>
      </c>
      <c r="E124" s="62" t="s">
        <v>463</v>
      </c>
      <c r="F124" s="63">
        <v>9</v>
      </c>
      <c r="G124" s="63">
        <v>5.5</v>
      </c>
      <c r="H124" s="64">
        <v>8</v>
      </c>
      <c r="I124" s="65">
        <v>5.444400000000001</v>
      </c>
      <c r="J124" s="64">
        <v>7</v>
      </c>
      <c r="K124" s="64">
        <v>6</v>
      </c>
      <c r="L124" s="64">
        <v>7</v>
      </c>
      <c r="M124" s="65">
        <f t="shared" si="9"/>
        <v>6.666666666666667</v>
      </c>
      <c r="N124" s="66">
        <f t="shared" si="10"/>
        <v>6.055533333333334</v>
      </c>
      <c r="O124" s="67" t="str">
        <f t="shared" si="11"/>
        <v>TB Khá</v>
      </c>
      <c r="P124" s="121"/>
      <c r="Q124" s="124"/>
      <c r="R124" s="16"/>
      <c r="T124" s="39"/>
    </row>
    <row r="125" spans="1:20" ht="21.75" customHeight="1">
      <c r="A125" s="75">
        <v>115</v>
      </c>
      <c r="B125" s="84" t="s">
        <v>464</v>
      </c>
      <c r="C125" s="85" t="s">
        <v>95</v>
      </c>
      <c r="D125" s="87" t="s">
        <v>103</v>
      </c>
      <c r="E125" s="62" t="s">
        <v>274</v>
      </c>
      <c r="F125" s="63">
        <v>9</v>
      </c>
      <c r="G125" s="63">
        <v>5.5</v>
      </c>
      <c r="H125" s="64">
        <v>6</v>
      </c>
      <c r="I125" s="65">
        <v>5.9174000000000015</v>
      </c>
      <c r="J125" s="64">
        <v>7</v>
      </c>
      <c r="K125" s="64">
        <v>8</v>
      </c>
      <c r="L125" s="64">
        <v>7</v>
      </c>
      <c r="M125" s="65">
        <f t="shared" si="9"/>
        <v>7.333333333333333</v>
      </c>
      <c r="N125" s="66">
        <f t="shared" si="10"/>
        <v>6.625366666666667</v>
      </c>
      <c r="O125" s="67" t="str">
        <f t="shared" si="11"/>
        <v>TB Khá</v>
      </c>
      <c r="P125" s="121"/>
      <c r="Q125" s="124"/>
      <c r="R125" s="16"/>
      <c r="T125" s="39"/>
    </row>
    <row r="126" spans="1:20" ht="21.75" customHeight="1">
      <c r="A126" s="75">
        <v>116</v>
      </c>
      <c r="B126" s="84" t="s">
        <v>465</v>
      </c>
      <c r="C126" s="85" t="s">
        <v>427</v>
      </c>
      <c r="D126" s="87" t="s">
        <v>466</v>
      </c>
      <c r="E126" s="62" t="s">
        <v>274</v>
      </c>
      <c r="F126" s="63">
        <v>7.5</v>
      </c>
      <c r="G126" s="63">
        <v>5.5</v>
      </c>
      <c r="H126" s="64">
        <v>6.5</v>
      </c>
      <c r="I126" s="65">
        <v>5.916799999999999</v>
      </c>
      <c r="J126" s="64">
        <v>7</v>
      </c>
      <c r="K126" s="64">
        <v>7</v>
      </c>
      <c r="L126" s="64">
        <v>6</v>
      </c>
      <c r="M126" s="65">
        <f t="shared" si="9"/>
        <v>6.666666666666667</v>
      </c>
      <c r="N126" s="66">
        <f t="shared" si="10"/>
        <v>6.291733333333333</v>
      </c>
      <c r="O126" s="67" t="str">
        <f t="shared" si="11"/>
        <v>TB Khá</v>
      </c>
      <c r="P126" s="121"/>
      <c r="Q126" s="124"/>
      <c r="R126" s="16"/>
      <c r="T126" s="39"/>
    </row>
    <row r="127" spans="1:20" ht="21.75" customHeight="1">
      <c r="A127" s="75">
        <v>117</v>
      </c>
      <c r="B127" s="84" t="s">
        <v>97</v>
      </c>
      <c r="C127" s="85" t="s">
        <v>16</v>
      </c>
      <c r="D127" s="87" t="s">
        <v>467</v>
      </c>
      <c r="E127" s="62" t="s">
        <v>274</v>
      </c>
      <c r="F127" s="63">
        <v>6</v>
      </c>
      <c r="G127" s="63">
        <v>5</v>
      </c>
      <c r="H127" s="64">
        <v>8</v>
      </c>
      <c r="I127" s="65">
        <v>5.5812</v>
      </c>
      <c r="J127" s="64">
        <v>6</v>
      </c>
      <c r="K127" s="64">
        <v>7</v>
      </c>
      <c r="L127" s="64">
        <v>6</v>
      </c>
      <c r="M127" s="65">
        <f t="shared" si="9"/>
        <v>6.333333333333333</v>
      </c>
      <c r="N127" s="66">
        <f t="shared" si="10"/>
        <v>5.9572666666666665</v>
      </c>
      <c r="O127" s="67" t="str">
        <f t="shared" si="11"/>
        <v>TB Khá</v>
      </c>
      <c r="P127" s="121"/>
      <c r="Q127" s="124"/>
      <c r="R127" s="16"/>
      <c r="T127" s="39"/>
    </row>
    <row r="128" spans="1:20" ht="21.75" customHeight="1">
      <c r="A128" s="75">
        <v>118</v>
      </c>
      <c r="B128" s="84" t="s">
        <v>468</v>
      </c>
      <c r="C128" s="85" t="s">
        <v>16</v>
      </c>
      <c r="D128" s="87" t="s">
        <v>469</v>
      </c>
      <c r="E128" s="62" t="s">
        <v>274</v>
      </c>
      <c r="F128" s="63">
        <v>8.5</v>
      </c>
      <c r="G128" s="63">
        <v>5</v>
      </c>
      <c r="H128" s="64">
        <v>7</v>
      </c>
      <c r="I128" s="65">
        <v>5.475999999999999</v>
      </c>
      <c r="J128" s="64">
        <v>7</v>
      </c>
      <c r="K128" s="64">
        <v>7</v>
      </c>
      <c r="L128" s="64">
        <v>6</v>
      </c>
      <c r="M128" s="65">
        <f t="shared" si="9"/>
        <v>6.666666666666667</v>
      </c>
      <c r="N128" s="66">
        <f t="shared" si="10"/>
        <v>6.0713333333333335</v>
      </c>
      <c r="O128" s="67" t="str">
        <f t="shared" si="11"/>
        <v>TB Khá</v>
      </c>
      <c r="P128" s="121"/>
      <c r="Q128" s="124"/>
      <c r="R128" s="16"/>
      <c r="T128" s="39"/>
    </row>
    <row r="129" spans="1:20" ht="21.75" customHeight="1">
      <c r="A129" s="75">
        <v>119</v>
      </c>
      <c r="B129" s="84" t="s">
        <v>470</v>
      </c>
      <c r="C129" s="85" t="s">
        <v>471</v>
      </c>
      <c r="D129" s="87" t="s">
        <v>472</v>
      </c>
      <c r="E129" s="62" t="s">
        <v>274</v>
      </c>
      <c r="F129" s="63">
        <v>7.5</v>
      </c>
      <c r="G129" s="63">
        <v>5</v>
      </c>
      <c r="H129" s="64">
        <v>6.5</v>
      </c>
      <c r="I129" s="65">
        <v>5.914</v>
      </c>
      <c r="J129" s="64">
        <v>5</v>
      </c>
      <c r="K129" s="64">
        <v>7</v>
      </c>
      <c r="L129" s="64">
        <v>6</v>
      </c>
      <c r="M129" s="65">
        <f t="shared" si="9"/>
        <v>6</v>
      </c>
      <c r="N129" s="66">
        <f t="shared" si="10"/>
        <v>5.957</v>
      </c>
      <c r="O129" s="67" t="str">
        <f t="shared" si="11"/>
        <v>TB Khá</v>
      </c>
      <c r="P129" s="121"/>
      <c r="Q129" s="124"/>
      <c r="R129" s="16"/>
      <c r="T129" s="39"/>
    </row>
    <row r="130" spans="1:20" ht="21.75" customHeight="1">
      <c r="A130" s="75">
        <v>120</v>
      </c>
      <c r="B130" s="84" t="s">
        <v>379</v>
      </c>
      <c r="C130" s="85" t="s">
        <v>277</v>
      </c>
      <c r="D130" s="87" t="s">
        <v>473</v>
      </c>
      <c r="E130" s="62" t="s">
        <v>274</v>
      </c>
      <c r="F130" s="63">
        <v>7</v>
      </c>
      <c r="G130" s="63">
        <v>5.5</v>
      </c>
      <c r="H130" s="64">
        <v>6.5</v>
      </c>
      <c r="I130" s="65">
        <v>5.513599999999999</v>
      </c>
      <c r="J130" s="64">
        <v>5</v>
      </c>
      <c r="K130" s="64">
        <v>6</v>
      </c>
      <c r="L130" s="64">
        <v>6.5</v>
      </c>
      <c r="M130" s="65">
        <f t="shared" si="9"/>
        <v>5.833333333333333</v>
      </c>
      <c r="N130" s="66">
        <f t="shared" si="10"/>
        <v>5.673466666666666</v>
      </c>
      <c r="O130" s="67" t="str">
        <f t="shared" si="11"/>
        <v>Trung bình</v>
      </c>
      <c r="P130" s="121"/>
      <c r="Q130" s="124"/>
      <c r="R130" s="16"/>
      <c r="T130" s="39"/>
    </row>
    <row r="131" spans="1:20" ht="21.75" customHeight="1">
      <c r="A131" s="75">
        <v>121</v>
      </c>
      <c r="B131" s="84" t="s">
        <v>474</v>
      </c>
      <c r="C131" s="85" t="s">
        <v>475</v>
      </c>
      <c r="D131" s="87" t="s">
        <v>407</v>
      </c>
      <c r="E131" s="62" t="s">
        <v>274</v>
      </c>
      <c r="F131" s="63">
        <v>6</v>
      </c>
      <c r="G131" s="63">
        <v>5</v>
      </c>
      <c r="H131" s="64">
        <v>6</v>
      </c>
      <c r="I131" s="65">
        <v>5.469399999999999</v>
      </c>
      <c r="J131" s="64">
        <v>7</v>
      </c>
      <c r="K131" s="64">
        <v>6</v>
      </c>
      <c r="L131" s="64">
        <v>6.5</v>
      </c>
      <c r="M131" s="65">
        <f t="shared" si="9"/>
        <v>6.5</v>
      </c>
      <c r="N131" s="66">
        <f t="shared" si="10"/>
        <v>5.9847</v>
      </c>
      <c r="O131" s="67" t="str">
        <f t="shared" si="11"/>
        <v>TB Khá</v>
      </c>
      <c r="P131" s="122"/>
      <c r="Q131" s="125"/>
      <c r="R131" s="16"/>
      <c r="T131" s="39"/>
    </row>
    <row r="132" spans="1:20" ht="21.75" customHeight="1">
      <c r="A132" s="75">
        <v>122</v>
      </c>
      <c r="B132" s="84" t="s">
        <v>476</v>
      </c>
      <c r="C132" s="85" t="s">
        <v>380</v>
      </c>
      <c r="D132" s="62" t="s">
        <v>477</v>
      </c>
      <c r="E132" s="62" t="s">
        <v>37</v>
      </c>
      <c r="F132" s="63">
        <v>8</v>
      </c>
      <c r="G132" s="63">
        <v>7</v>
      </c>
      <c r="H132" s="64">
        <v>8</v>
      </c>
      <c r="I132" s="65">
        <v>5.6586407766990305</v>
      </c>
      <c r="J132" s="64">
        <v>7</v>
      </c>
      <c r="K132" s="64">
        <v>6</v>
      </c>
      <c r="L132" s="64">
        <v>7</v>
      </c>
      <c r="M132" s="65">
        <f t="shared" si="9"/>
        <v>6.666666666666667</v>
      </c>
      <c r="N132" s="66">
        <f t="shared" si="10"/>
        <v>6.162653721682849</v>
      </c>
      <c r="O132" s="67" t="str">
        <f t="shared" si="11"/>
        <v>TB Khá</v>
      </c>
      <c r="P132" s="120" t="s">
        <v>478</v>
      </c>
      <c r="Q132" s="123" t="s">
        <v>479</v>
      </c>
      <c r="R132" s="16"/>
      <c r="S132" s="34"/>
      <c r="T132" s="39"/>
    </row>
    <row r="133" spans="1:20" ht="21.75" customHeight="1">
      <c r="A133" s="75">
        <v>123</v>
      </c>
      <c r="B133" s="84" t="s">
        <v>480</v>
      </c>
      <c r="C133" s="85" t="s">
        <v>481</v>
      </c>
      <c r="D133" s="62" t="s">
        <v>355</v>
      </c>
      <c r="E133" s="62" t="s">
        <v>37</v>
      </c>
      <c r="F133" s="63">
        <v>8</v>
      </c>
      <c r="G133" s="63">
        <v>7</v>
      </c>
      <c r="H133" s="64">
        <v>7</v>
      </c>
      <c r="I133" s="65">
        <v>6.898446601941749</v>
      </c>
      <c r="J133" s="64">
        <v>8</v>
      </c>
      <c r="K133" s="64">
        <v>8</v>
      </c>
      <c r="L133" s="64">
        <v>6</v>
      </c>
      <c r="M133" s="65">
        <f t="shared" si="9"/>
        <v>7.333333333333333</v>
      </c>
      <c r="N133" s="66">
        <f t="shared" si="10"/>
        <v>7.115889967637541</v>
      </c>
      <c r="O133" s="67" t="str">
        <f t="shared" si="11"/>
        <v>Khá</v>
      </c>
      <c r="P133" s="121"/>
      <c r="Q133" s="124"/>
      <c r="R133" s="16"/>
      <c r="S133" s="34"/>
      <c r="T133" s="39"/>
    </row>
    <row r="134" spans="1:20" ht="21.75" customHeight="1">
      <c r="A134" s="75">
        <v>124</v>
      </c>
      <c r="B134" s="84" t="s">
        <v>378</v>
      </c>
      <c r="C134" s="85" t="s">
        <v>285</v>
      </c>
      <c r="D134" s="62" t="s">
        <v>482</v>
      </c>
      <c r="E134" s="62" t="s">
        <v>37</v>
      </c>
      <c r="F134" s="63">
        <v>7</v>
      </c>
      <c r="G134" s="63">
        <v>8</v>
      </c>
      <c r="H134" s="64">
        <v>7</v>
      </c>
      <c r="I134" s="65">
        <v>5.834951456310679</v>
      </c>
      <c r="J134" s="64">
        <v>7</v>
      </c>
      <c r="K134" s="64">
        <v>7.5</v>
      </c>
      <c r="L134" s="64">
        <v>6</v>
      </c>
      <c r="M134" s="65">
        <f t="shared" si="9"/>
        <v>6.833333333333333</v>
      </c>
      <c r="N134" s="66">
        <f t="shared" si="10"/>
        <v>6.334142394822006</v>
      </c>
      <c r="O134" s="67" t="str">
        <f t="shared" si="11"/>
        <v>TB Khá</v>
      </c>
      <c r="P134" s="121"/>
      <c r="Q134" s="124"/>
      <c r="R134" s="16"/>
      <c r="S134" s="34"/>
      <c r="T134" s="39"/>
    </row>
    <row r="135" spans="1:20" ht="21.75" customHeight="1">
      <c r="A135" s="75">
        <v>125</v>
      </c>
      <c r="B135" s="84" t="s">
        <v>483</v>
      </c>
      <c r="C135" s="85" t="s">
        <v>64</v>
      </c>
      <c r="D135" s="62" t="s">
        <v>466</v>
      </c>
      <c r="E135" s="62" t="s">
        <v>37</v>
      </c>
      <c r="F135" s="63">
        <v>8</v>
      </c>
      <c r="G135" s="63">
        <v>8</v>
      </c>
      <c r="H135" s="64">
        <v>7</v>
      </c>
      <c r="I135" s="65">
        <v>6.481844660194174</v>
      </c>
      <c r="J135" s="64">
        <v>8</v>
      </c>
      <c r="K135" s="64">
        <v>7</v>
      </c>
      <c r="L135" s="64">
        <v>7</v>
      </c>
      <c r="M135" s="65">
        <f t="shared" si="9"/>
        <v>7.333333333333333</v>
      </c>
      <c r="N135" s="66">
        <f t="shared" si="10"/>
        <v>6.907588996763753</v>
      </c>
      <c r="O135" s="67" t="str">
        <f t="shared" si="11"/>
        <v>TB Khá</v>
      </c>
      <c r="P135" s="121"/>
      <c r="Q135" s="124"/>
      <c r="R135" s="16"/>
      <c r="S135" s="34"/>
      <c r="T135" s="39"/>
    </row>
    <row r="136" spans="1:20" ht="21.75" customHeight="1">
      <c r="A136" s="75">
        <v>126</v>
      </c>
      <c r="B136" s="84" t="s">
        <v>379</v>
      </c>
      <c r="C136" s="85" t="s">
        <v>8</v>
      </c>
      <c r="D136" s="62" t="s">
        <v>484</v>
      </c>
      <c r="E136" s="62" t="s">
        <v>37</v>
      </c>
      <c r="F136" s="63">
        <v>7</v>
      </c>
      <c r="G136" s="63">
        <v>8</v>
      </c>
      <c r="H136" s="64">
        <v>8</v>
      </c>
      <c r="I136" s="65">
        <v>5.940582524271845</v>
      </c>
      <c r="J136" s="64">
        <v>7</v>
      </c>
      <c r="K136" s="64">
        <v>6</v>
      </c>
      <c r="L136" s="64">
        <v>7</v>
      </c>
      <c r="M136" s="65">
        <f t="shared" si="9"/>
        <v>6.666666666666667</v>
      </c>
      <c r="N136" s="66">
        <f t="shared" si="10"/>
        <v>6.303624595469255</v>
      </c>
      <c r="O136" s="67" t="str">
        <f t="shared" si="11"/>
        <v>TB Khá</v>
      </c>
      <c r="P136" s="122"/>
      <c r="Q136" s="125"/>
      <c r="R136" s="16"/>
      <c r="S136" s="34"/>
      <c r="T136" s="39"/>
    </row>
    <row r="137" spans="1:20" ht="21.75" customHeight="1">
      <c r="A137" s="75">
        <v>127</v>
      </c>
      <c r="B137" s="84" t="s">
        <v>378</v>
      </c>
      <c r="C137" s="85" t="s">
        <v>19</v>
      </c>
      <c r="D137" s="62" t="s">
        <v>485</v>
      </c>
      <c r="E137" s="62" t="s">
        <v>37</v>
      </c>
      <c r="F137" s="63">
        <v>8</v>
      </c>
      <c r="G137" s="63">
        <v>7</v>
      </c>
      <c r="H137" s="64">
        <v>6</v>
      </c>
      <c r="I137" s="65">
        <v>5.935922330097087</v>
      </c>
      <c r="J137" s="64">
        <v>7</v>
      </c>
      <c r="K137" s="64">
        <v>6</v>
      </c>
      <c r="L137" s="64">
        <v>6</v>
      </c>
      <c r="M137" s="65">
        <f t="shared" si="9"/>
        <v>6.333333333333333</v>
      </c>
      <c r="N137" s="66">
        <f t="shared" si="10"/>
        <v>6.1346278317152105</v>
      </c>
      <c r="O137" s="67" t="str">
        <f t="shared" si="11"/>
        <v>TB Khá</v>
      </c>
      <c r="P137" s="120" t="s">
        <v>478</v>
      </c>
      <c r="Q137" s="123" t="s">
        <v>479</v>
      </c>
      <c r="R137" s="16"/>
      <c r="S137" s="34"/>
      <c r="T137" s="39"/>
    </row>
    <row r="138" spans="1:20" ht="21.75" customHeight="1">
      <c r="A138" s="75">
        <v>128</v>
      </c>
      <c r="B138" s="84" t="s">
        <v>486</v>
      </c>
      <c r="C138" s="85" t="s">
        <v>256</v>
      </c>
      <c r="D138" s="62" t="s">
        <v>487</v>
      </c>
      <c r="E138" s="62" t="s">
        <v>37</v>
      </c>
      <c r="F138" s="63">
        <v>8</v>
      </c>
      <c r="G138" s="63">
        <v>8</v>
      </c>
      <c r="H138" s="64">
        <v>7</v>
      </c>
      <c r="I138" s="65">
        <v>6.648932038834951</v>
      </c>
      <c r="J138" s="64">
        <v>7</v>
      </c>
      <c r="K138" s="64">
        <v>7</v>
      </c>
      <c r="L138" s="64">
        <v>7</v>
      </c>
      <c r="M138" s="65">
        <f t="shared" si="9"/>
        <v>7</v>
      </c>
      <c r="N138" s="66">
        <f t="shared" si="10"/>
        <v>6.824466019417475</v>
      </c>
      <c r="O138" s="67" t="str">
        <f t="shared" si="11"/>
        <v>TB Khá</v>
      </c>
      <c r="P138" s="121"/>
      <c r="Q138" s="124"/>
      <c r="R138" s="16"/>
      <c r="S138" s="34"/>
      <c r="T138" s="39"/>
    </row>
    <row r="139" spans="1:20" ht="21.75" customHeight="1">
      <c r="A139" s="75">
        <v>129</v>
      </c>
      <c r="B139" s="84" t="s">
        <v>488</v>
      </c>
      <c r="C139" s="85" t="s">
        <v>256</v>
      </c>
      <c r="D139" s="62" t="s">
        <v>489</v>
      </c>
      <c r="E139" s="62" t="s">
        <v>37</v>
      </c>
      <c r="F139" s="63">
        <v>7</v>
      </c>
      <c r="G139" s="63">
        <v>7</v>
      </c>
      <c r="H139" s="64">
        <v>8</v>
      </c>
      <c r="I139" s="65">
        <v>6.859029126213591</v>
      </c>
      <c r="J139" s="64">
        <v>8</v>
      </c>
      <c r="K139" s="64">
        <v>8</v>
      </c>
      <c r="L139" s="64">
        <v>7</v>
      </c>
      <c r="M139" s="65">
        <f aca="true" t="shared" si="12" ref="M139:M170">(J139+K139+L139)/3</f>
        <v>7.666666666666667</v>
      </c>
      <c r="N139" s="66">
        <f aca="true" t="shared" si="13" ref="N139:N170">(M139+I139)/2</f>
        <v>7.262847896440129</v>
      </c>
      <c r="O139" s="67" t="str">
        <f aca="true" t="shared" si="14" ref="O139:O170">IF(N139&gt;=8.95,"Xuất sắc",IF(N139&gt;=7.95,"Giỏi",IF(N139&gt;=6.95,"Khá",IF(N139&gt;=5.95,"TB Khá",IF(N139&gt;=4.95,"Trung bình",IF(N139&gt;=V139,"Yếu","Kém"))))))</f>
        <v>Khá</v>
      </c>
      <c r="P139" s="121"/>
      <c r="Q139" s="124"/>
      <c r="R139" s="16"/>
      <c r="S139" s="34"/>
      <c r="T139" s="39"/>
    </row>
    <row r="140" spans="1:20" ht="21.75" customHeight="1">
      <c r="A140" s="75">
        <v>130</v>
      </c>
      <c r="B140" s="84" t="s">
        <v>490</v>
      </c>
      <c r="C140" s="85" t="s">
        <v>406</v>
      </c>
      <c r="D140" s="62" t="s">
        <v>370</v>
      </c>
      <c r="E140" s="62" t="s">
        <v>37</v>
      </c>
      <c r="F140" s="63">
        <v>7</v>
      </c>
      <c r="G140" s="63">
        <v>7</v>
      </c>
      <c r="H140" s="64">
        <v>8</v>
      </c>
      <c r="I140" s="65">
        <v>6.6673786407766995</v>
      </c>
      <c r="J140" s="64">
        <v>8</v>
      </c>
      <c r="K140" s="64">
        <v>8</v>
      </c>
      <c r="L140" s="64">
        <v>6</v>
      </c>
      <c r="M140" s="65">
        <f t="shared" si="12"/>
        <v>7.333333333333333</v>
      </c>
      <c r="N140" s="66">
        <f t="shared" si="13"/>
        <v>7.000355987055016</v>
      </c>
      <c r="O140" s="67" t="str">
        <f t="shared" si="14"/>
        <v>Khá</v>
      </c>
      <c r="P140" s="121"/>
      <c r="Q140" s="124"/>
      <c r="R140" s="16"/>
      <c r="S140" s="34"/>
      <c r="T140" s="39"/>
    </row>
    <row r="141" spans="1:20" ht="21.75" customHeight="1">
      <c r="A141" s="75">
        <v>131</v>
      </c>
      <c r="B141" s="84" t="s">
        <v>491</v>
      </c>
      <c r="C141" s="85" t="s">
        <v>295</v>
      </c>
      <c r="D141" s="62" t="s">
        <v>492</v>
      </c>
      <c r="E141" s="62" t="s">
        <v>37</v>
      </c>
      <c r="F141" s="63">
        <v>9</v>
      </c>
      <c r="G141" s="63">
        <v>8</v>
      </c>
      <c r="H141" s="64">
        <v>8</v>
      </c>
      <c r="I141" s="65">
        <v>6.674951456310679</v>
      </c>
      <c r="J141" s="64">
        <v>7</v>
      </c>
      <c r="K141" s="64">
        <v>5.5</v>
      </c>
      <c r="L141" s="64">
        <v>6</v>
      </c>
      <c r="M141" s="65">
        <f t="shared" si="12"/>
        <v>6.166666666666667</v>
      </c>
      <c r="N141" s="66">
        <f t="shared" si="13"/>
        <v>6.420809061488673</v>
      </c>
      <c r="O141" s="67" t="str">
        <f t="shared" si="14"/>
        <v>TB Khá</v>
      </c>
      <c r="P141" s="121"/>
      <c r="Q141" s="124"/>
      <c r="R141" s="16"/>
      <c r="S141" s="34"/>
      <c r="T141" s="39"/>
    </row>
    <row r="142" spans="1:20" ht="21.75" customHeight="1">
      <c r="A142" s="75">
        <v>132</v>
      </c>
      <c r="B142" s="84" t="s">
        <v>493</v>
      </c>
      <c r="C142" s="85" t="s">
        <v>295</v>
      </c>
      <c r="D142" s="62" t="s">
        <v>104</v>
      </c>
      <c r="E142" s="62" t="s">
        <v>37</v>
      </c>
      <c r="F142" s="63">
        <v>8</v>
      </c>
      <c r="G142" s="63">
        <v>7</v>
      </c>
      <c r="H142" s="64">
        <v>8</v>
      </c>
      <c r="I142" s="65">
        <v>5.638834951456311</v>
      </c>
      <c r="J142" s="64">
        <v>6</v>
      </c>
      <c r="K142" s="64">
        <v>7.5</v>
      </c>
      <c r="L142" s="64">
        <v>6</v>
      </c>
      <c r="M142" s="65">
        <f t="shared" si="12"/>
        <v>6.5</v>
      </c>
      <c r="N142" s="66">
        <f t="shared" si="13"/>
        <v>6.069417475728155</v>
      </c>
      <c r="O142" s="67" t="str">
        <f t="shared" si="14"/>
        <v>TB Khá</v>
      </c>
      <c r="P142" s="121"/>
      <c r="Q142" s="124"/>
      <c r="R142" s="16"/>
      <c r="S142" s="34"/>
      <c r="T142" s="39"/>
    </row>
    <row r="143" spans="1:20" ht="21.75" customHeight="1">
      <c r="A143" s="75">
        <v>133</v>
      </c>
      <c r="B143" s="84" t="s">
        <v>494</v>
      </c>
      <c r="C143" s="85" t="s">
        <v>495</v>
      </c>
      <c r="D143" s="62" t="s">
        <v>496</v>
      </c>
      <c r="E143" s="62" t="s">
        <v>37</v>
      </c>
      <c r="F143" s="63">
        <v>7</v>
      </c>
      <c r="G143" s="63">
        <v>7</v>
      </c>
      <c r="H143" s="64">
        <v>8</v>
      </c>
      <c r="I143" s="65">
        <v>5.9219417475728156</v>
      </c>
      <c r="J143" s="64">
        <v>7</v>
      </c>
      <c r="K143" s="64">
        <v>7</v>
      </c>
      <c r="L143" s="64">
        <v>6</v>
      </c>
      <c r="M143" s="65">
        <f t="shared" si="12"/>
        <v>6.666666666666667</v>
      </c>
      <c r="N143" s="66">
        <f t="shared" si="13"/>
        <v>6.294304207119741</v>
      </c>
      <c r="O143" s="67" t="str">
        <f t="shared" si="14"/>
        <v>TB Khá</v>
      </c>
      <c r="P143" s="121"/>
      <c r="Q143" s="124"/>
      <c r="R143" s="16"/>
      <c r="S143" s="34"/>
      <c r="T143" s="39"/>
    </row>
    <row r="144" spans="1:20" ht="21.75" customHeight="1">
      <c r="A144" s="75">
        <v>134</v>
      </c>
      <c r="B144" s="84" t="s">
        <v>497</v>
      </c>
      <c r="C144" s="85" t="s">
        <v>498</v>
      </c>
      <c r="D144" s="62" t="s">
        <v>499</v>
      </c>
      <c r="E144" s="62" t="s">
        <v>37</v>
      </c>
      <c r="F144" s="63">
        <v>7</v>
      </c>
      <c r="G144" s="63">
        <v>8</v>
      </c>
      <c r="H144" s="64">
        <v>8</v>
      </c>
      <c r="I144" s="65">
        <v>6.512621359223302</v>
      </c>
      <c r="J144" s="64">
        <v>8</v>
      </c>
      <c r="K144" s="64">
        <v>7.5</v>
      </c>
      <c r="L144" s="64">
        <v>7</v>
      </c>
      <c r="M144" s="65">
        <f t="shared" si="12"/>
        <v>7.5</v>
      </c>
      <c r="N144" s="66">
        <f t="shared" si="13"/>
        <v>7.006310679611651</v>
      </c>
      <c r="O144" s="67" t="str">
        <f t="shared" si="14"/>
        <v>Khá</v>
      </c>
      <c r="P144" s="121"/>
      <c r="Q144" s="124"/>
      <c r="R144" s="16"/>
      <c r="S144" s="34"/>
      <c r="T144" s="39"/>
    </row>
    <row r="145" spans="1:20" ht="21.75" customHeight="1">
      <c r="A145" s="75">
        <v>135</v>
      </c>
      <c r="B145" s="84" t="s">
        <v>500</v>
      </c>
      <c r="C145" s="85" t="s">
        <v>501</v>
      </c>
      <c r="D145" s="62" t="s">
        <v>502</v>
      </c>
      <c r="E145" s="62" t="s">
        <v>37</v>
      </c>
      <c r="F145" s="63">
        <v>8</v>
      </c>
      <c r="G145" s="63">
        <v>8</v>
      </c>
      <c r="H145" s="64">
        <v>7</v>
      </c>
      <c r="I145" s="65">
        <v>5.806601941747572</v>
      </c>
      <c r="J145" s="64">
        <v>7</v>
      </c>
      <c r="K145" s="64">
        <v>6</v>
      </c>
      <c r="L145" s="64">
        <v>7</v>
      </c>
      <c r="M145" s="65">
        <f t="shared" si="12"/>
        <v>6.666666666666667</v>
      </c>
      <c r="N145" s="66">
        <f t="shared" si="13"/>
        <v>6.2366343042071195</v>
      </c>
      <c r="O145" s="67" t="str">
        <f t="shared" si="14"/>
        <v>TB Khá</v>
      </c>
      <c r="P145" s="121"/>
      <c r="Q145" s="124"/>
      <c r="R145" s="16"/>
      <c r="S145" s="34"/>
      <c r="T145" s="39"/>
    </row>
    <row r="146" spans="1:20" ht="21.75" customHeight="1">
      <c r="A146" s="75">
        <v>136</v>
      </c>
      <c r="B146" s="84" t="s">
        <v>503</v>
      </c>
      <c r="C146" s="85" t="s">
        <v>1</v>
      </c>
      <c r="D146" s="62" t="s">
        <v>504</v>
      </c>
      <c r="E146" s="62" t="s">
        <v>37</v>
      </c>
      <c r="F146" s="63">
        <v>7</v>
      </c>
      <c r="G146" s="63">
        <v>7</v>
      </c>
      <c r="H146" s="64">
        <v>8</v>
      </c>
      <c r="I146" s="65">
        <v>5.844077669902913</v>
      </c>
      <c r="J146" s="64">
        <v>7</v>
      </c>
      <c r="K146" s="64">
        <v>6.5</v>
      </c>
      <c r="L146" s="64">
        <v>6</v>
      </c>
      <c r="M146" s="65">
        <f t="shared" si="12"/>
        <v>6.5</v>
      </c>
      <c r="N146" s="66">
        <f t="shared" si="13"/>
        <v>6.172038834951456</v>
      </c>
      <c r="O146" s="67" t="str">
        <f t="shared" si="14"/>
        <v>TB Khá</v>
      </c>
      <c r="P146" s="121"/>
      <c r="Q146" s="124"/>
      <c r="R146" s="16"/>
      <c r="S146" s="34"/>
      <c r="T146" s="39"/>
    </row>
    <row r="147" spans="1:20" ht="21.75" customHeight="1">
      <c r="A147" s="75">
        <v>137</v>
      </c>
      <c r="B147" s="84" t="s">
        <v>505</v>
      </c>
      <c r="C147" s="85" t="s">
        <v>455</v>
      </c>
      <c r="D147" s="62" t="s">
        <v>506</v>
      </c>
      <c r="E147" s="62" t="s">
        <v>37</v>
      </c>
      <c r="F147" s="63">
        <v>8</v>
      </c>
      <c r="G147" s="63">
        <v>7</v>
      </c>
      <c r="H147" s="64">
        <v>8</v>
      </c>
      <c r="I147" s="65">
        <v>5.966601941747572</v>
      </c>
      <c r="J147" s="64">
        <v>8</v>
      </c>
      <c r="K147" s="64">
        <v>6</v>
      </c>
      <c r="L147" s="64">
        <v>7</v>
      </c>
      <c r="M147" s="65">
        <f t="shared" si="12"/>
        <v>7</v>
      </c>
      <c r="N147" s="66">
        <f t="shared" si="13"/>
        <v>6.4833009708737865</v>
      </c>
      <c r="O147" s="67" t="str">
        <f t="shared" si="14"/>
        <v>TB Khá</v>
      </c>
      <c r="P147" s="121"/>
      <c r="Q147" s="124"/>
      <c r="R147" s="16"/>
      <c r="S147" s="34"/>
      <c r="T147" s="39"/>
    </row>
    <row r="148" spans="1:20" ht="21.75" customHeight="1">
      <c r="A148" s="75">
        <v>138</v>
      </c>
      <c r="B148" s="84" t="s">
        <v>507</v>
      </c>
      <c r="C148" s="85" t="s">
        <v>0</v>
      </c>
      <c r="D148" s="62" t="s">
        <v>508</v>
      </c>
      <c r="E148" s="62" t="s">
        <v>37</v>
      </c>
      <c r="F148" s="63">
        <v>8</v>
      </c>
      <c r="G148" s="63">
        <v>7</v>
      </c>
      <c r="H148" s="64">
        <v>8</v>
      </c>
      <c r="I148" s="65">
        <v>6.009126213592234</v>
      </c>
      <c r="J148" s="64">
        <v>7</v>
      </c>
      <c r="K148" s="64">
        <v>5.5</v>
      </c>
      <c r="L148" s="64">
        <v>7</v>
      </c>
      <c r="M148" s="65">
        <f t="shared" si="12"/>
        <v>6.5</v>
      </c>
      <c r="N148" s="66">
        <f t="shared" si="13"/>
        <v>6.254563106796117</v>
      </c>
      <c r="O148" s="67" t="str">
        <f t="shared" si="14"/>
        <v>TB Khá</v>
      </c>
      <c r="P148" s="121"/>
      <c r="Q148" s="124"/>
      <c r="R148" s="16"/>
      <c r="S148" s="34"/>
      <c r="T148" s="39"/>
    </row>
    <row r="149" spans="1:20" ht="21.75" customHeight="1">
      <c r="A149" s="75">
        <v>139</v>
      </c>
      <c r="B149" s="84" t="s">
        <v>509</v>
      </c>
      <c r="C149" s="85" t="s">
        <v>95</v>
      </c>
      <c r="D149" s="62" t="s">
        <v>510</v>
      </c>
      <c r="E149" s="62" t="s">
        <v>37</v>
      </c>
      <c r="F149" s="63">
        <v>7</v>
      </c>
      <c r="G149" s="63">
        <v>7</v>
      </c>
      <c r="H149" s="64">
        <v>6</v>
      </c>
      <c r="I149" s="65">
        <v>6.978446601941746</v>
      </c>
      <c r="J149" s="64">
        <v>8</v>
      </c>
      <c r="K149" s="64">
        <v>7</v>
      </c>
      <c r="L149" s="64">
        <v>6</v>
      </c>
      <c r="M149" s="65">
        <f t="shared" si="12"/>
        <v>7</v>
      </c>
      <c r="N149" s="66">
        <f t="shared" si="13"/>
        <v>6.989223300970873</v>
      </c>
      <c r="O149" s="67" t="str">
        <f t="shared" si="14"/>
        <v>Khá</v>
      </c>
      <c r="P149" s="121"/>
      <c r="Q149" s="124"/>
      <c r="R149" s="16"/>
      <c r="S149" s="34"/>
      <c r="T149" s="39"/>
    </row>
    <row r="150" spans="1:20" ht="21.75" customHeight="1">
      <c r="A150" s="75">
        <v>140</v>
      </c>
      <c r="B150" s="84" t="s">
        <v>511</v>
      </c>
      <c r="C150" s="85" t="s">
        <v>512</v>
      </c>
      <c r="D150" s="62" t="s">
        <v>513</v>
      </c>
      <c r="E150" s="62" t="s">
        <v>37</v>
      </c>
      <c r="F150" s="63">
        <v>8</v>
      </c>
      <c r="G150" s="63">
        <v>7</v>
      </c>
      <c r="H150" s="64">
        <v>8</v>
      </c>
      <c r="I150" s="65">
        <v>6.661359223300971</v>
      </c>
      <c r="J150" s="64">
        <v>8</v>
      </c>
      <c r="K150" s="64">
        <v>8</v>
      </c>
      <c r="L150" s="64">
        <v>7</v>
      </c>
      <c r="M150" s="65">
        <f t="shared" si="12"/>
        <v>7.666666666666667</v>
      </c>
      <c r="N150" s="66">
        <f t="shared" si="13"/>
        <v>7.164012944983819</v>
      </c>
      <c r="O150" s="67" t="str">
        <f t="shared" si="14"/>
        <v>Khá</v>
      </c>
      <c r="P150" s="121"/>
      <c r="Q150" s="124"/>
      <c r="R150" s="16"/>
      <c r="S150" s="34"/>
      <c r="T150" s="39"/>
    </row>
    <row r="151" spans="1:20" ht="21.75" customHeight="1">
      <c r="A151" s="75">
        <v>141</v>
      </c>
      <c r="B151" s="84" t="s">
        <v>358</v>
      </c>
      <c r="C151" s="85" t="s">
        <v>427</v>
      </c>
      <c r="D151" s="62" t="s">
        <v>514</v>
      </c>
      <c r="E151" s="62" t="s">
        <v>37</v>
      </c>
      <c r="F151" s="63">
        <v>8</v>
      </c>
      <c r="G151" s="63">
        <v>7</v>
      </c>
      <c r="H151" s="64">
        <v>6</v>
      </c>
      <c r="I151" s="65">
        <v>6.3881553398058255</v>
      </c>
      <c r="J151" s="64">
        <v>7</v>
      </c>
      <c r="K151" s="64">
        <v>7</v>
      </c>
      <c r="L151" s="64">
        <v>6</v>
      </c>
      <c r="M151" s="65">
        <f t="shared" si="12"/>
        <v>6.666666666666667</v>
      </c>
      <c r="N151" s="66">
        <f t="shared" si="13"/>
        <v>6.527411003236246</v>
      </c>
      <c r="O151" s="67" t="str">
        <f t="shared" si="14"/>
        <v>TB Khá</v>
      </c>
      <c r="P151" s="121"/>
      <c r="Q151" s="124"/>
      <c r="R151" s="16"/>
      <c r="S151" s="34"/>
      <c r="T151" s="39"/>
    </row>
    <row r="152" spans="1:20" ht="21.75" customHeight="1">
      <c r="A152" s="75">
        <v>142</v>
      </c>
      <c r="B152" s="84" t="s">
        <v>515</v>
      </c>
      <c r="C152" s="85" t="s">
        <v>366</v>
      </c>
      <c r="D152" s="62" t="s">
        <v>516</v>
      </c>
      <c r="E152" s="62" t="s">
        <v>463</v>
      </c>
      <c r="F152" s="63">
        <v>7</v>
      </c>
      <c r="G152" s="63">
        <v>8</v>
      </c>
      <c r="H152" s="64">
        <v>8</v>
      </c>
      <c r="I152" s="65">
        <v>5.48873786407767</v>
      </c>
      <c r="J152" s="64">
        <v>7</v>
      </c>
      <c r="K152" s="64">
        <v>5</v>
      </c>
      <c r="L152" s="64">
        <v>6</v>
      </c>
      <c r="M152" s="65">
        <f t="shared" si="12"/>
        <v>6</v>
      </c>
      <c r="N152" s="66">
        <f t="shared" si="13"/>
        <v>5.744368932038835</v>
      </c>
      <c r="O152" s="67" t="str">
        <f t="shared" si="14"/>
        <v>Trung bình</v>
      </c>
      <c r="P152" s="121"/>
      <c r="Q152" s="124"/>
      <c r="R152" s="16"/>
      <c r="S152" s="34"/>
      <c r="T152" s="39"/>
    </row>
    <row r="153" spans="1:20" ht="21.75" customHeight="1">
      <c r="A153" s="75">
        <v>143</v>
      </c>
      <c r="B153" s="84" t="s">
        <v>517</v>
      </c>
      <c r="C153" s="85" t="s">
        <v>518</v>
      </c>
      <c r="D153" s="62" t="s">
        <v>519</v>
      </c>
      <c r="E153" s="62" t="s">
        <v>37</v>
      </c>
      <c r="F153" s="63">
        <v>8</v>
      </c>
      <c r="G153" s="63">
        <v>6</v>
      </c>
      <c r="H153" s="64">
        <v>8</v>
      </c>
      <c r="I153" s="65">
        <v>7.503495145631067</v>
      </c>
      <c r="J153" s="64">
        <v>8</v>
      </c>
      <c r="K153" s="64">
        <v>8</v>
      </c>
      <c r="L153" s="64">
        <v>7</v>
      </c>
      <c r="M153" s="65">
        <f t="shared" si="12"/>
        <v>7.666666666666667</v>
      </c>
      <c r="N153" s="66">
        <f t="shared" si="13"/>
        <v>7.5850809061488675</v>
      </c>
      <c r="O153" s="67" t="str">
        <f t="shared" si="14"/>
        <v>Khá</v>
      </c>
      <c r="P153" s="121"/>
      <c r="Q153" s="124"/>
      <c r="R153" s="16"/>
      <c r="S153" s="34"/>
      <c r="T153" s="39"/>
    </row>
    <row r="154" spans="1:20" ht="21.75" customHeight="1">
      <c r="A154" s="75">
        <v>144</v>
      </c>
      <c r="B154" s="84" t="s">
        <v>520</v>
      </c>
      <c r="C154" s="85" t="s">
        <v>105</v>
      </c>
      <c r="D154" s="62" t="s">
        <v>57</v>
      </c>
      <c r="E154" s="62" t="s">
        <v>37</v>
      </c>
      <c r="F154" s="63">
        <v>7</v>
      </c>
      <c r="G154" s="63">
        <v>7</v>
      </c>
      <c r="H154" s="64">
        <v>8</v>
      </c>
      <c r="I154" s="65">
        <v>5.854174757281553</v>
      </c>
      <c r="J154" s="64">
        <v>7</v>
      </c>
      <c r="K154" s="64">
        <v>7</v>
      </c>
      <c r="L154" s="64">
        <v>7</v>
      </c>
      <c r="M154" s="65">
        <f t="shared" si="12"/>
        <v>7</v>
      </c>
      <c r="N154" s="66">
        <f t="shared" si="13"/>
        <v>6.427087378640776</v>
      </c>
      <c r="O154" s="67" t="str">
        <f t="shared" si="14"/>
        <v>TB Khá</v>
      </c>
      <c r="P154" s="122"/>
      <c r="Q154" s="124"/>
      <c r="R154" s="16"/>
      <c r="S154" s="34"/>
      <c r="T154" s="39"/>
    </row>
    <row r="155" spans="1:20" ht="21.75" customHeight="1">
      <c r="A155" s="75">
        <v>145</v>
      </c>
      <c r="B155" s="84" t="s">
        <v>358</v>
      </c>
      <c r="C155" s="85" t="s">
        <v>388</v>
      </c>
      <c r="D155" s="62" t="s">
        <v>280</v>
      </c>
      <c r="E155" s="62" t="s">
        <v>37</v>
      </c>
      <c r="F155" s="63">
        <v>7</v>
      </c>
      <c r="G155" s="63">
        <v>8</v>
      </c>
      <c r="H155" s="64">
        <v>7</v>
      </c>
      <c r="I155" s="65">
        <v>5.534285714285716</v>
      </c>
      <c r="J155" s="64">
        <v>6</v>
      </c>
      <c r="K155" s="64">
        <v>5.5</v>
      </c>
      <c r="L155" s="64">
        <v>6.5</v>
      </c>
      <c r="M155" s="65">
        <f t="shared" si="12"/>
        <v>6</v>
      </c>
      <c r="N155" s="66">
        <f t="shared" si="13"/>
        <v>5.767142857142858</v>
      </c>
      <c r="O155" s="67" t="str">
        <f t="shared" si="14"/>
        <v>Trung bình</v>
      </c>
      <c r="P155" s="120" t="s">
        <v>521</v>
      </c>
      <c r="Q155" s="124"/>
      <c r="R155" s="16"/>
      <c r="T155" s="39"/>
    </row>
    <row r="156" spans="1:20" ht="21.75" customHeight="1">
      <c r="A156" s="75">
        <v>146</v>
      </c>
      <c r="B156" s="84" t="s">
        <v>522</v>
      </c>
      <c r="C156" s="85" t="s">
        <v>523</v>
      </c>
      <c r="D156" s="62" t="s">
        <v>524</v>
      </c>
      <c r="E156" s="62" t="s">
        <v>37</v>
      </c>
      <c r="F156" s="63">
        <v>7</v>
      </c>
      <c r="G156" s="63">
        <v>8</v>
      </c>
      <c r="H156" s="64">
        <v>7</v>
      </c>
      <c r="I156" s="65">
        <v>5.791047619047619</v>
      </c>
      <c r="J156" s="64">
        <v>7</v>
      </c>
      <c r="K156" s="64">
        <v>6</v>
      </c>
      <c r="L156" s="64">
        <v>6</v>
      </c>
      <c r="M156" s="65">
        <f t="shared" si="12"/>
        <v>6.333333333333333</v>
      </c>
      <c r="N156" s="66">
        <f t="shared" si="13"/>
        <v>6.062190476190477</v>
      </c>
      <c r="O156" s="67" t="str">
        <f t="shared" si="14"/>
        <v>TB Khá</v>
      </c>
      <c r="P156" s="121"/>
      <c r="Q156" s="124"/>
      <c r="R156" s="16"/>
      <c r="T156" s="39"/>
    </row>
    <row r="157" spans="1:20" ht="21.75" customHeight="1">
      <c r="A157" s="75">
        <v>147</v>
      </c>
      <c r="B157" s="84" t="s">
        <v>88</v>
      </c>
      <c r="C157" s="85" t="s">
        <v>65</v>
      </c>
      <c r="D157" s="62" t="s">
        <v>525</v>
      </c>
      <c r="E157" s="62" t="s">
        <v>37</v>
      </c>
      <c r="F157" s="63">
        <v>8</v>
      </c>
      <c r="G157" s="63">
        <v>8</v>
      </c>
      <c r="H157" s="64">
        <v>8</v>
      </c>
      <c r="I157" s="65">
        <v>6.578285714285714</v>
      </c>
      <c r="J157" s="64">
        <v>8</v>
      </c>
      <c r="K157" s="64">
        <v>6</v>
      </c>
      <c r="L157" s="64">
        <v>6</v>
      </c>
      <c r="M157" s="65">
        <f t="shared" si="12"/>
        <v>6.666666666666667</v>
      </c>
      <c r="N157" s="66">
        <f t="shared" si="13"/>
        <v>6.62247619047619</v>
      </c>
      <c r="O157" s="67" t="str">
        <f t="shared" si="14"/>
        <v>TB Khá</v>
      </c>
      <c r="P157" s="121"/>
      <c r="Q157" s="124"/>
      <c r="R157" s="16"/>
      <c r="T157" s="39"/>
    </row>
    <row r="158" spans="1:20" ht="21.75" customHeight="1">
      <c r="A158" s="75">
        <v>148</v>
      </c>
      <c r="B158" s="84" t="s">
        <v>526</v>
      </c>
      <c r="C158" s="85" t="s">
        <v>106</v>
      </c>
      <c r="D158" s="62" t="s">
        <v>527</v>
      </c>
      <c r="E158" s="62" t="s">
        <v>37</v>
      </c>
      <c r="F158" s="63">
        <v>8</v>
      </c>
      <c r="G158" s="63">
        <v>7</v>
      </c>
      <c r="H158" s="64">
        <v>8</v>
      </c>
      <c r="I158" s="65">
        <v>6.800380952380954</v>
      </c>
      <c r="J158" s="64">
        <v>8</v>
      </c>
      <c r="K158" s="64">
        <v>7</v>
      </c>
      <c r="L158" s="64">
        <v>7</v>
      </c>
      <c r="M158" s="65">
        <f t="shared" si="12"/>
        <v>7.333333333333333</v>
      </c>
      <c r="N158" s="66">
        <f t="shared" si="13"/>
        <v>7.066857142857144</v>
      </c>
      <c r="O158" s="67" t="str">
        <f t="shared" si="14"/>
        <v>Khá</v>
      </c>
      <c r="P158" s="122"/>
      <c r="Q158" s="125"/>
      <c r="R158" s="16"/>
      <c r="T158" s="39"/>
    </row>
    <row r="159" spans="1:20" ht="21.75" customHeight="1">
      <c r="A159" s="75">
        <v>149</v>
      </c>
      <c r="B159" s="84" t="s">
        <v>503</v>
      </c>
      <c r="C159" s="85" t="s">
        <v>528</v>
      </c>
      <c r="D159" s="62" t="s">
        <v>529</v>
      </c>
      <c r="E159" s="62" t="s">
        <v>37</v>
      </c>
      <c r="F159" s="63">
        <v>7</v>
      </c>
      <c r="G159" s="63">
        <v>7</v>
      </c>
      <c r="H159" s="64">
        <v>7</v>
      </c>
      <c r="I159" s="65">
        <v>6.152</v>
      </c>
      <c r="J159" s="64">
        <v>8</v>
      </c>
      <c r="K159" s="64">
        <v>6</v>
      </c>
      <c r="L159" s="64">
        <v>6</v>
      </c>
      <c r="M159" s="65">
        <f t="shared" si="12"/>
        <v>6.666666666666667</v>
      </c>
      <c r="N159" s="66">
        <f t="shared" si="13"/>
        <v>6.4093333333333335</v>
      </c>
      <c r="O159" s="67" t="str">
        <f t="shared" si="14"/>
        <v>TB Khá</v>
      </c>
      <c r="P159" s="120" t="s">
        <v>521</v>
      </c>
      <c r="Q159" s="123" t="s">
        <v>479</v>
      </c>
      <c r="R159" s="16"/>
      <c r="T159" s="39"/>
    </row>
    <row r="160" spans="1:20" ht="21.75" customHeight="1">
      <c r="A160" s="75">
        <v>150</v>
      </c>
      <c r="B160" s="84" t="s">
        <v>530</v>
      </c>
      <c r="C160" s="85" t="s">
        <v>89</v>
      </c>
      <c r="D160" s="62" t="s">
        <v>469</v>
      </c>
      <c r="E160" s="62" t="s">
        <v>37</v>
      </c>
      <c r="F160" s="63">
        <v>7</v>
      </c>
      <c r="G160" s="63">
        <v>8</v>
      </c>
      <c r="H160" s="64">
        <v>8</v>
      </c>
      <c r="I160" s="65">
        <v>7.058380952380953</v>
      </c>
      <c r="J160" s="64">
        <v>8</v>
      </c>
      <c r="K160" s="64">
        <v>7</v>
      </c>
      <c r="L160" s="64">
        <v>7</v>
      </c>
      <c r="M160" s="65">
        <f t="shared" si="12"/>
        <v>7.333333333333333</v>
      </c>
      <c r="N160" s="66">
        <f t="shared" si="13"/>
        <v>7.195857142857143</v>
      </c>
      <c r="O160" s="67" t="str">
        <f t="shared" si="14"/>
        <v>Khá</v>
      </c>
      <c r="P160" s="121"/>
      <c r="Q160" s="124"/>
      <c r="R160" s="16"/>
      <c r="T160" s="39"/>
    </row>
    <row r="161" spans="1:20" ht="21.75" customHeight="1">
      <c r="A161" s="75">
        <v>151</v>
      </c>
      <c r="B161" s="84" t="s">
        <v>531</v>
      </c>
      <c r="C161" s="85" t="s">
        <v>1</v>
      </c>
      <c r="D161" s="62" t="s">
        <v>280</v>
      </c>
      <c r="E161" s="62" t="s">
        <v>37</v>
      </c>
      <c r="F161" s="63">
        <v>7</v>
      </c>
      <c r="G161" s="63">
        <v>7</v>
      </c>
      <c r="H161" s="64">
        <v>7</v>
      </c>
      <c r="I161" s="65">
        <v>5.667809523809524</v>
      </c>
      <c r="J161" s="64">
        <v>7</v>
      </c>
      <c r="K161" s="64">
        <v>6</v>
      </c>
      <c r="L161" s="64">
        <v>5</v>
      </c>
      <c r="M161" s="65">
        <f t="shared" si="12"/>
        <v>6</v>
      </c>
      <c r="N161" s="66">
        <f t="shared" si="13"/>
        <v>5.833904761904762</v>
      </c>
      <c r="O161" s="67" t="str">
        <f t="shared" si="14"/>
        <v>Trung bình</v>
      </c>
      <c r="P161" s="121"/>
      <c r="Q161" s="124"/>
      <c r="R161" s="16"/>
      <c r="T161" s="39"/>
    </row>
    <row r="162" spans="1:20" ht="21.75" customHeight="1">
      <c r="A162" s="75">
        <v>152</v>
      </c>
      <c r="B162" s="84" t="s">
        <v>532</v>
      </c>
      <c r="C162" s="85" t="s">
        <v>533</v>
      </c>
      <c r="D162" s="62" t="s">
        <v>534</v>
      </c>
      <c r="E162" s="62" t="s">
        <v>37</v>
      </c>
      <c r="F162" s="63">
        <v>7</v>
      </c>
      <c r="G162" s="63">
        <v>7</v>
      </c>
      <c r="H162" s="64">
        <v>8</v>
      </c>
      <c r="I162" s="65">
        <v>6.319047619047618</v>
      </c>
      <c r="J162" s="64">
        <v>8</v>
      </c>
      <c r="K162" s="64">
        <v>8</v>
      </c>
      <c r="L162" s="64">
        <v>7</v>
      </c>
      <c r="M162" s="65">
        <f t="shared" si="12"/>
        <v>7.666666666666667</v>
      </c>
      <c r="N162" s="66">
        <f t="shared" si="13"/>
        <v>6.992857142857142</v>
      </c>
      <c r="O162" s="67" t="str">
        <f t="shared" si="14"/>
        <v>Khá</v>
      </c>
      <c r="P162" s="121"/>
      <c r="Q162" s="124"/>
      <c r="R162" s="16"/>
      <c r="T162" s="39"/>
    </row>
    <row r="163" spans="1:20" ht="21.75" customHeight="1">
      <c r="A163" s="75">
        <v>153</v>
      </c>
      <c r="B163" s="84" t="s">
        <v>535</v>
      </c>
      <c r="C163" s="85" t="s">
        <v>536</v>
      </c>
      <c r="D163" s="62" t="s">
        <v>537</v>
      </c>
      <c r="E163" s="62" t="s">
        <v>37</v>
      </c>
      <c r="F163" s="63">
        <v>6</v>
      </c>
      <c r="G163" s="63">
        <v>8</v>
      </c>
      <c r="H163" s="64">
        <v>7</v>
      </c>
      <c r="I163" s="65">
        <v>5.665333333333334</v>
      </c>
      <c r="J163" s="64">
        <v>7</v>
      </c>
      <c r="K163" s="64">
        <v>5.5</v>
      </c>
      <c r="L163" s="64">
        <v>7</v>
      </c>
      <c r="M163" s="65">
        <f t="shared" si="12"/>
        <v>6.5</v>
      </c>
      <c r="N163" s="66">
        <f t="shared" si="13"/>
        <v>6.082666666666666</v>
      </c>
      <c r="O163" s="67" t="str">
        <f t="shared" si="14"/>
        <v>TB Khá</v>
      </c>
      <c r="P163" s="121"/>
      <c r="Q163" s="124"/>
      <c r="R163" s="16"/>
      <c r="T163" s="39"/>
    </row>
    <row r="164" spans="1:20" ht="21.75" customHeight="1">
      <c r="A164" s="75">
        <v>154</v>
      </c>
      <c r="B164" s="84" t="s">
        <v>538</v>
      </c>
      <c r="C164" s="85" t="s">
        <v>99</v>
      </c>
      <c r="D164" s="62" t="s">
        <v>539</v>
      </c>
      <c r="E164" s="62" t="s">
        <v>37</v>
      </c>
      <c r="F164" s="63">
        <v>7</v>
      </c>
      <c r="G164" s="63">
        <v>7</v>
      </c>
      <c r="H164" s="64">
        <v>7</v>
      </c>
      <c r="I164" s="65">
        <v>5.737619047619047</v>
      </c>
      <c r="J164" s="64">
        <v>7</v>
      </c>
      <c r="K164" s="64">
        <v>6</v>
      </c>
      <c r="L164" s="64">
        <v>7</v>
      </c>
      <c r="M164" s="65">
        <f t="shared" si="12"/>
        <v>6.666666666666667</v>
      </c>
      <c r="N164" s="66">
        <f t="shared" si="13"/>
        <v>6.2021428571428565</v>
      </c>
      <c r="O164" s="67" t="str">
        <f t="shared" si="14"/>
        <v>TB Khá</v>
      </c>
      <c r="P164" s="121"/>
      <c r="Q164" s="124"/>
      <c r="R164" s="16"/>
      <c r="T164" s="39"/>
    </row>
    <row r="165" spans="1:20" ht="21.75" customHeight="1">
      <c r="A165" s="75">
        <v>155</v>
      </c>
      <c r="B165" s="84" t="s">
        <v>540</v>
      </c>
      <c r="C165" s="85" t="s">
        <v>541</v>
      </c>
      <c r="D165" s="62" t="s">
        <v>542</v>
      </c>
      <c r="E165" s="62" t="s">
        <v>37</v>
      </c>
      <c r="F165" s="63">
        <v>6</v>
      </c>
      <c r="G165" s="63">
        <v>7</v>
      </c>
      <c r="H165" s="64">
        <v>8</v>
      </c>
      <c r="I165" s="65">
        <v>6.692285714285716</v>
      </c>
      <c r="J165" s="64">
        <v>8</v>
      </c>
      <c r="K165" s="64">
        <v>8</v>
      </c>
      <c r="L165" s="64">
        <v>7</v>
      </c>
      <c r="M165" s="65">
        <f t="shared" si="12"/>
        <v>7.666666666666667</v>
      </c>
      <c r="N165" s="66">
        <f t="shared" si="13"/>
        <v>7.1794761904761915</v>
      </c>
      <c r="O165" s="67" t="str">
        <f t="shared" si="14"/>
        <v>Khá</v>
      </c>
      <c r="P165" s="121"/>
      <c r="Q165" s="124"/>
      <c r="R165" s="16"/>
      <c r="T165" s="39"/>
    </row>
    <row r="166" spans="1:20" ht="21.75" customHeight="1">
      <c r="A166" s="75">
        <v>156</v>
      </c>
      <c r="B166" s="84" t="s">
        <v>319</v>
      </c>
      <c r="C166" s="85" t="s">
        <v>543</v>
      </c>
      <c r="D166" s="62" t="s">
        <v>544</v>
      </c>
      <c r="E166" s="62" t="s">
        <v>37</v>
      </c>
      <c r="F166" s="63">
        <v>7</v>
      </c>
      <c r="G166" s="63">
        <v>8</v>
      </c>
      <c r="H166" s="64">
        <v>8</v>
      </c>
      <c r="I166" s="65">
        <v>6.475904761904763</v>
      </c>
      <c r="J166" s="64">
        <v>7</v>
      </c>
      <c r="K166" s="64">
        <v>7</v>
      </c>
      <c r="L166" s="64">
        <v>7</v>
      </c>
      <c r="M166" s="65">
        <f t="shared" si="12"/>
        <v>7</v>
      </c>
      <c r="N166" s="66">
        <f t="shared" si="13"/>
        <v>6.737952380952382</v>
      </c>
      <c r="O166" s="67" t="str">
        <f t="shared" si="14"/>
        <v>TB Khá</v>
      </c>
      <c r="P166" s="121"/>
      <c r="Q166" s="124"/>
      <c r="R166" s="16"/>
      <c r="T166" s="39"/>
    </row>
    <row r="167" spans="1:20" ht="21.75" customHeight="1">
      <c r="A167" s="75">
        <v>157</v>
      </c>
      <c r="B167" s="84" t="s">
        <v>545</v>
      </c>
      <c r="C167" s="85" t="s">
        <v>546</v>
      </c>
      <c r="D167" s="62" t="s">
        <v>547</v>
      </c>
      <c r="E167" s="62" t="s">
        <v>37</v>
      </c>
      <c r="F167" s="63">
        <v>8</v>
      </c>
      <c r="G167" s="63">
        <v>7</v>
      </c>
      <c r="H167" s="64">
        <v>7</v>
      </c>
      <c r="I167" s="65">
        <v>5.666857142857144</v>
      </c>
      <c r="J167" s="64">
        <v>8</v>
      </c>
      <c r="K167" s="64">
        <v>6.5</v>
      </c>
      <c r="L167" s="64">
        <v>7</v>
      </c>
      <c r="M167" s="65">
        <f t="shared" si="12"/>
        <v>7.166666666666667</v>
      </c>
      <c r="N167" s="66">
        <f t="shared" si="13"/>
        <v>6.4167619047619056</v>
      </c>
      <c r="O167" s="67" t="str">
        <f t="shared" si="14"/>
        <v>TB Khá</v>
      </c>
      <c r="P167" s="121"/>
      <c r="Q167" s="124"/>
      <c r="R167" s="16"/>
      <c r="T167" s="39"/>
    </row>
    <row r="168" spans="1:20" ht="21.75" customHeight="1">
      <c r="A168" s="75">
        <v>158</v>
      </c>
      <c r="B168" s="84" t="s">
        <v>379</v>
      </c>
      <c r="C168" s="85" t="s">
        <v>548</v>
      </c>
      <c r="D168" s="62" t="s">
        <v>549</v>
      </c>
      <c r="E168" s="62" t="s">
        <v>550</v>
      </c>
      <c r="F168" s="63">
        <v>8</v>
      </c>
      <c r="G168" s="63">
        <v>8</v>
      </c>
      <c r="H168" s="64">
        <v>7</v>
      </c>
      <c r="I168" s="65">
        <v>6.763714285714286</v>
      </c>
      <c r="J168" s="64">
        <v>8</v>
      </c>
      <c r="K168" s="64">
        <v>7.5</v>
      </c>
      <c r="L168" s="64">
        <v>7</v>
      </c>
      <c r="M168" s="65">
        <f t="shared" si="12"/>
        <v>7.5</v>
      </c>
      <c r="N168" s="66">
        <f t="shared" si="13"/>
        <v>7.131857142857143</v>
      </c>
      <c r="O168" s="67" t="str">
        <f t="shared" si="14"/>
        <v>Khá</v>
      </c>
      <c r="P168" s="121"/>
      <c r="Q168" s="124"/>
      <c r="R168" s="16"/>
      <c r="T168" s="39"/>
    </row>
    <row r="169" spans="1:20" ht="21.75" customHeight="1">
      <c r="A169" s="75">
        <v>159</v>
      </c>
      <c r="B169" s="84" t="s">
        <v>522</v>
      </c>
      <c r="C169" s="85" t="s">
        <v>16</v>
      </c>
      <c r="D169" s="62" t="s">
        <v>524</v>
      </c>
      <c r="E169" s="62" t="s">
        <v>37</v>
      </c>
      <c r="F169" s="63">
        <v>7</v>
      </c>
      <c r="G169" s="63">
        <v>8</v>
      </c>
      <c r="H169" s="64">
        <v>7</v>
      </c>
      <c r="I169" s="65">
        <v>5.803999999999999</v>
      </c>
      <c r="J169" s="64">
        <v>7</v>
      </c>
      <c r="K169" s="64">
        <v>6</v>
      </c>
      <c r="L169" s="64">
        <v>6</v>
      </c>
      <c r="M169" s="65">
        <f t="shared" si="12"/>
        <v>6.333333333333333</v>
      </c>
      <c r="N169" s="66">
        <f t="shared" si="13"/>
        <v>6.068666666666666</v>
      </c>
      <c r="O169" s="67" t="str">
        <f t="shared" si="14"/>
        <v>TB Khá</v>
      </c>
      <c r="P169" s="121"/>
      <c r="Q169" s="124"/>
      <c r="R169" s="16"/>
      <c r="T169" s="39"/>
    </row>
    <row r="170" spans="1:20" ht="21.75" customHeight="1">
      <c r="A170" s="75">
        <v>160</v>
      </c>
      <c r="B170" s="84" t="s">
        <v>358</v>
      </c>
      <c r="C170" s="85" t="s">
        <v>16</v>
      </c>
      <c r="D170" s="62" t="s">
        <v>551</v>
      </c>
      <c r="E170" s="62" t="s">
        <v>37</v>
      </c>
      <c r="F170" s="63">
        <v>8</v>
      </c>
      <c r="G170" s="63">
        <v>7</v>
      </c>
      <c r="H170" s="64">
        <v>7</v>
      </c>
      <c r="I170" s="65">
        <v>5.76847619047619</v>
      </c>
      <c r="J170" s="64">
        <v>7</v>
      </c>
      <c r="K170" s="64">
        <v>6.5</v>
      </c>
      <c r="L170" s="64">
        <v>6</v>
      </c>
      <c r="M170" s="65">
        <f t="shared" si="12"/>
        <v>6.5</v>
      </c>
      <c r="N170" s="66">
        <f t="shared" si="13"/>
        <v>6.134238095238095</v>
      </c>
      <c r="O170" s="67" t="str">
        <f t="shared" si="14"/>
        <v>TB Khá</v>
      </c>
      <c r="P170" s="121"/>
      <c r="Q170" s="124"/>
      <c r="R170" s="16"/>
      <c r="T170" s="39"/>
    </row>
    <row r="171" spans="1:20" ht="21.75" customHeight="1">
      <c r="A171" s="75">
        <v>161</v>
      </c>
      <c r="B171" s="84" t="s">
        <v>552</v>
      </c>
      <c r="C171" s="85" t="s">
        <v>315</v>
      </c>
      <c r="D171" s="62" t="s">
        <v>553</v>
      </c>
      <c r="E171" s="62" t="s">
        <v>554</v>
      </c>
      <c r="F171" s="63">
        <v>7</v>
      </c>
      <c r="G171" s="63">
        <v>8</v>
      </c>
      <c r="H171" s="64">
        <v>7</v>
      </c>
      <c r="I171" s="65">
        <v>6.061904761904762</v>
      </c>
      <c r="J171" s="64">
        <v>7</v>
      </c>
      <c r="K171" s="64">
        <v>6.5</v>
      </c>
      <c r="L171" s="64">
        <v>7</v>
      </c>
      <c r="M171" s="65">
        <f aca="true" t="shared" si="15" ref="M171:M202">(J171+K171+L171)/3</f>
        <v>6.833333333333333</v>
      </c>
      <c r="N171" s="66">
        <f aca="true" t="shared" si="16" ref="N171:N202">(M171+I171)/2</f>
        <v>6.447619047619048</v>
      </c>
      <c r="O171" s="67" t="str">
        <f aca="true" t="shared" si="17" ref="O171:O202">IF(N171&gt;=8.95,"Xuất sắc",IF(N171&gt;=7.95,"Giỏi",IF(N171&gt;=6.95,"Khá",IF(N171&gt;=5.95,"TB Khá",IF(N171&gt;=4.95,"Trung bình",IF(N171&gt;=V171,"Yếu","Kém"))))))</f>
        <v>TB Khá</v>
      </c>
      <c r="P171" s="122"/>
      <c r="Q171" s="125"/>
      <c r="R171" s="16"/>
      <c r="T171" s="39"/>
    </row>
    <row r="172" spans="1:20" ht="21.75" customHeight="1">
      <c r="A172" s="75">
        <v>162</v>
      </c>
      <c r="B172" s="84" t="s">
        <v>555</v>
      </c>
      <c r="C172" s="85" t="s">
        <v>556</v>
      </c>
      <c r="D172" s="62" t="s">
        <v>557</v>
      </c>
      <c r="E172" s="62" t="s">
        <v>37</v>
      </c>
      <c r="F172" s="63">
        <v>7.75</v>
      </c>
      <c r="G172" s="63">
        <v>7.5</v>
      </c>
      <c r="H172" s="64">
        <v>8.5</v>
      </c>
      <c r="I172" s="65">
        <v>6.671568627450981</v>
      </c>
      <c r="J172" s="64">
        <v>8</v>
      </c>
      <c r="K172" s="64">
        <v>7.5</v>
      </c>
      <c r="L172" s="64">
        <v>7</v>
      </c>
      <c r="M172" s="65">
        <f t="shared" si="15"/>
        <v>7.5</v>
      </c>
      <c r="N172" s="66">
        <f t="shared" si="16"/>
        <v>7.08578431372549</v>
      </c>
      <c r="O172" s="67" t="str">
        <f t="shared" si="17"/>
        <v>Khá</v>
      </c>
      <c r="P172" s="120" t="s">
        <v>558</v>
      </c>
      <c r="Q172" s="123" t="s">
        <v>559</v>
      </c>
      <c r="R172" s="16"/>
      <c r="S172" s="34"/>
      <c r="T172" s="39"/>
    </row>
    <row r="173" spans="1:20" ht="21.75" customHeight="1">
      <c r="A173" s="75">
        <v>163</v>
      </c>
      <c r="B173" s="84" t="s">
        <v>468</v>
      </c>
      <c r="C173" s="85" t="s">
        <v>82</v>
      </c>
      <c r="D173" s="62" t="s">
        <v>560</v>
      </c>
      <c r="E173" s="62" t="s">
        <v>37</v>
      </c>
      <c r="F173" s="63">
        <v>7.75</v>
      </c>
      <c r="G173" s="63">
        <v>7.5</v>
      </c>
      <c r="H173" s="64">
        <v>7.5</v>
      </c>
      <c r="I173" s="65">
        <v>6.423529411764706</v>
      </c>
      <c r="J173" s="64">
        <v>8</v>
      </c>
      <c r="K173" s="64">
        <v>7.5</v>
      </c>
      <c r="L173" s="64">
        <v>7</v>
      </c>
      <c r="M173" s="65">
        <f t="shared" si="15"/>
        <v>7.5</v>
      </c>
      <c r="N173" s="66">
        <f t="shared" si="16"/>
        <v>6.961764705882353</v>
      </c>
      <c r="O173" s="67" t="str">
        <f t="shared" si="17"/>
        <v>Khá</v>
      </c>
      <c r="P173" s="121"/>
      <c r="Q173" s="124"/>
      <c r="R173" s="16"/>
      <c r="S173" s="34"/>
      <c r="T173" s="39"/>
    </row>
    <row r="174" spans="1:20" ht="21.75" customHeight="1">
      <c r="A174" s="75">
        <v>164</v>
      </c>
      <c r="B174" s="84" t="s">
        <v>74</v>
      </c>
      <c r="C174" s="85" t="s">
        <v>388</v>
      </c>
      <c r="D174" s="62" t="s">
        <v>561</v>
      </c>
      <c r="E174" s="62" t="s">
        <v>37</v>
      </c>
      <c r="F174" s="63">
        <v>7.75</v>
      </c>
      <c r="G174" s="63">
        <v>7.5</v>
      </c>
      <c r="H174" s="64">
        <v>7.5</v>
      </c>
      <c r="I174" s="65">
        <v>6.447843137254902</v>
      </c>
      <c r="J174" s="64">
        <v>8</v>
      </c>
      <c r="K174" s="64">
        <v>7.5</v>
      </c>
      <c r="L174" s="64">
        <v>7</v>
      </c>
      <c r="M174" s="65">
        <f t="shared" si="15"/>
        <v>7.5</v>
      </c>
      <c r="N174" s="66">
        <f t="shared" si="16"/>
        <v>6.973921568627452</v>
      </c>
      <c r="O174" s="67" t="str">
        <f t="shared" si="17"/>
        <v>Khá</v>
      </c>
      <c r="P174" s="121"/>
      <c r="Q174" s="124"/>
      <c r="R174" s="16"/>
      <c r="S174" s="34"/>
      <c r="T174" s="39"/>
    </row>
    <row r="175" spans="1:20" ht="21.75" customHeight="1">
      <c r="A175" s="75">
        <v>165</v>
      </c>
      <c r="B175" s="84" t="s">
        <v>562</v>
      </c>
      <c r="C175" s="85" t="s">
        <v>24</v>
      </c>
      <c r="D175" s="62" t="s">
        <v>563</v>
      </c>
      <c r="E175" s="62" t="s">
        <v>37</v>
      </c>
      <c r="F175" s="63">
        <v>7.25</v>
      </c>
      <c r="G175" s="63">
        <v>7.5</v>
      </c>
      <c r="H175" s="64">
        <v>8</v>
      </c>
      <c r="I175" s="65">
        <v>6.3145098039215695</v>
      </c>
      <c r="J175" s="64">
        <v>7</v>
      </c>
      <c r="K175" s="64">
        <v>7.5</v>
      </c>
      <c r="L175" s="64">
        <v>7</v>
      </c>
      <c r="M175" s="65">
        <f t="shared" si="15"/>
        <v>7.166666666666667</v>
      </c>
      <c r="N175" s="66">
        <f t="shared" si="16"/>
        <v>6.740588235294118</v>
      </c>
      <c r="O175" s="67" t="str">
        <f t="shared" si="17"/>
        <v>TB Khá</v>
      </c>
      <c r="P175" s="121"/>
      <c r="Q175" s="124"/>
      <c r="R175" s="16"/>
      <c r="S175" s="34"/>
      <c r="T175" s="39"/>
    </row>
    <row r="176" spans="1:20" ht="21.75" customHeight="1">
      <c r="A176" s="75">
        <v>166</v>
      </c>
      <c r="B176" s="84" t="s">
        <v>373</v>
      </c>
      <c r="C176" s="85" t="s">
        <v>256</v>
      </c>
      <c r="D176" s="62" t="s">
        <v>564</v>
      </c>
      <c r="E176" s="62" t="s">
        <v>37</v>
      </c>
      <c r="F176" s="63">
        <v>5.75</v>
      </c>
      <c r="G176" s="63">
        <v>7.5</v>
      </c>
      <c r="H176" s="64">
        <v>7</v>
      </c>
      <c r="I176" s="65">
        <v>6.291372549019608</v>
      </c>
      <c r="J176" s="64">
        <v>7</v>
      </c>
      <c r="K176" s="64">
        <v>6</v>
      </c>
      <c r="L176" s="64">
        <v>7</v>
      </c>
      <c r="M176" s="65">
        <f t="shared" si="15"/>
        <v>6.666666666666667</v>
      </c>
      <c r="N176" s="66">
        <f t="shared" si="16"/>
        <v>6.479019607843138</v>
      </c>
      <c r="O176" s="67" t="str">
        <f t="shared" si="17"/>
        <v>TB Khá</v>
      </c>
      <c r="P176" s="121"/>
      <c r="Q176" s="124"/>
      <c r="R176" s="16"/>
      <c r="S176" s="34"/>
      <c r="T176" s="39"/>
    </row>
    <row r="177" spans="1:20" ht="21.75" customHeight="1">
      <c r="A177" s="75">
        <v>167</v>
      </c>
      <c r="B177" s="84" t="s">
        <v>358</v>
      </c>
      <c r="C177" s="85" t="s">
        <v>406</v>
      </c>
      <c r="D177" s="62" t="s">
        <v>232</v>
      </c>
      <c r="E177" s="62" t="s">
        <v>37</v>
      </c>
      <c r="F177" s="63">
        <v>5.5</v>
      </c>
      <c r="G177" s="63">
        <v>7.5</v>
      </c>
      <c r="H177" s="64">
        <v>7</v>
      </c>
      <c r="I177" s="65">
        <v>5.829019607843136</v>
      </c>
      <c r="J177" s="64">
        <v>7</v>
      </c>
      <c r="K177" s="64">
        <v>6</v>
      </c>
      <c r="L177" s="64">
        <v>7</v>
      </c>
      <c r="M177" s="65">
        <f t="shared" si="15"/>
        <v>6.666666666666667</v>
      </c>
      <c r="N177" s="66">
        <f t="shared" si="16"/>
        <v>6.247843137254902</v>
      </c>
      <c r="O177" s="67" t="str">
        <f t="shared" si="17"/>
        <v>TB Khá</v>
      </c>
      <c r="P177" s="121"/>
      <c r="Q177" s="124"/>
      <c r="R177" s="16"/>
      <c r="S177" s="34"/>
      <c r="T177" s="39"/>
    </row>
    <row r="178" spans="1:20" ht="21.75" customHeight="1">
      <c r="A178" s="75">
        <v>168</v>
      </c>
      <c r="B178" s="84" t="s">
        <v>565</v>
      </c>
      <c r="C178" s="85" t="s">
        <v>260</v>
      </c>
      <c r="D178" s="62" t="s">
        <v>566</v>
      </c>
      <c r="E178" s="62" t="s">
        <v>37</v>
      </c>
      <c r="F178" s="63">
        <v>6.5</v>
      </c>
      <c r="G178" s="63">
        <v>7.5</v>
      </c>
      <c r="H178" s="64">
        <v>9</v>
      </c>
      <c r="I178" s="65">
        <v>6.465294117647059</v>
      </c>
      <c r="J178" s="64">
        <v>7</v>
      </c>
      <c r="K178" s="64">
        <v>7</v>
      </c>
      <c r="L178" s="64">
        <v>7</v>
      </c>
      <c r="M178" s="65">
        <f t="shared" si="15"/>
        <v>7</v>
      </c>
      <c r="N178" s="66">
        <f t="shared" si="16"/>
        <v>6.732647058823529</v>
      </c>
      <c r="O178" s="67" t="str">
        <f t="shared" si="17"/>
        <v>TB Khá</v>
      </c>
      <c r="P178" s="121"/>
      <c r="Q178" s="124"/>
      <c r="R178" s="16"/>
      <c r="S178" s="34"/>
      <c r="T178" s="39"/>
    </row>
    <row r="179" spans="1:20" ht="21.75" customHeight="1">
      <c r="A179" s="75">
        <v>169</v>
      </c>
      <c r="B179" s="84" t="s">
        <v>13</v>
      </c>
      <c r="C179" s="85" t="s">
        <v>295</v>
      </c>
      <c r="D179" s="62" t="s">
        <v>252</v>
      </c>
      <c r="E179" s="62" t="s">
        <v>37</v>
      </c>
      <c r="F179" s="63">
        <v>5</v>
      </c>
      <c r="G179" s="63">
        <v>7.5</v>
      </c>
      <c r="H179" s="64">
        <v>7</v>
      </c>
      <c r="I179" s="65">
        <v>6.051960784313726</v>
      </c>
      <c r="J179" s="64">
        <v>6</v>
      </c>
      <c r="K179" s="64">
        <v>7</v>
      </c>
      <c r="L179" s="64">
        <v>6</v>
      </c>
      <c r="M179" s="65">
        <f t="shared" si="15"/>
        <v>6.333333333333333</v>
      </c>
      <c r="N179" s="66">
        <f t="shared" si="16"/>
        <v>6.19264705882353</v>
      </c>
      <c r="O179" s="67" t="str">
        <f t="shared" si="17"/>
        <v>TB Khá</v>
      </c>
      <c r="P179" s="121"/>
      <c r="Q179" s="124"/>
      <c r="R179" s="16"/>
      <c r="S179" s="34"/>
      <c r="T179" s="39"/>
    </row>
    <row r="180" spans="1:20" ht="21.75" customHeight="1">
      <c r="A180" s="75">
        <v>170</v>
      </c>
      <c r="B180" s="84" t="s">
        <v>107</v>
      </c>
      <c r="C180" s="85" t="s">
        <v>295</v>
      </c>
      <c r="D180" s="62" t="s">
        <v>567</v>
      </c>
      <c r="E180" s="62" t="s">
        <v>37</v>
      </c>
      <c r="F180" s="63">
        <v>6.5</v>
      </c>
      <c r="G180" s="63">
        <v>7.5</v>
      </c>
      <c r="H180" s="64">
        <v>8</v>
      </c>
      <c r="I180" s="65">
        <v>6.059215686274509</v>
      </c>
      <c r="J180" s="64">
        <v>7</v>
      </c>
      <c r="K180" s="64">
        <v>9</v>
      </c>
      <c r="L180" s="64">
        <v>7</v>
      </c>
      <c r="M180" s="65">
        <f t="shared" si="15"/>
        <v>7.666666666666667</v>
      </c>
      <c r="N180" s="66">
        <f t="shared" si="16"/>
        <v>6.8629411764705885</v>
      </c>
      <c r="O180" s="67" t="str">
        <f t="shared" si="17"/>
        <v>TB Khá</v>
      </c>
      <c r="P180" s="122"/>
      <c r="Q180" s="125"/>
      <c r="R180" s="16"/>
      <c r="S180" s="34"/>
      <c r="T180" s="39"/>
    </row>
    <row r="181" spans="1:20" ht="21.75" customHeight="1">
      <c r="A181" s="75">
        <v>171</v>
      </c>
      <c r="B181" s="84" t="s">
        <v>568</v>
      </c>
      <c r="C181" s="85" t="s">
        <v>569</v>
      </c>
      <c r="D181" s="62" t="s">
        <v>570</v>
      </c>
      <c r="E181" s="62" t="s">
        <v>37</v>
      </c>
      <c r="F181" s="63">
        <v>6.5</v>
      </c>
      <c r="G181" s="63">
        <v>7.5</v>
      </c>
      <c r="H181" s="64">
        <v>8.5</v>
      </c>
      <c r="I181" s="65">
        <v>5.613725490196077</v>
      </c>
      <c r="J181" s="64">
        <v>7.5</v>
      </c>
      <c r="K181" s="64">
        <v>9</v>
      </c>
      <c r="L181" s="64">
        <v>6</v>
      </c>
      <c r="M181" s="65">
        <f t="shared" si="15"/>
        <v>7.5</v>
      </c>
      <c r="N181" s="66">
        <f t="shared" si="16"/>
        <v>6.556862745098039</v>
      </c>
      <c r="O181" s="67" t="str">
        <f t="shared" si="17"/>
        <v>TB Khá</v>
      </c>
      <c r="P181" s="120" t="s">
        <v>558</v>
      </c>
      <c r="Q181" s="123" t="s">
        <v>559</v>
      </c>
      <c r="R181" s="16"/>
      <c r="S181" s="34"/>
      <c r="T181" s="39"/>
    </row>
    <row r="182" spans="1:20" ht="21.75" customHeight="1">
      <c r="A182" s="75">
        <v>172</v>
      </c>
      <c r="B182" s="84" t="s">
        <v>571</v>
      </c>
      <c r="C182" s="85" t="s">
        <v>85</v>
      </c>
      <c r="D182" s="62" t="s">
        <v>367</v>
      </c>
      <c r="E182" s="62" t="s">
        <v>37</v>
      </c>
      <c r="F182" s="63">
        <v>6.25</v>
      </c>
      <c r="G182" s="63">
        <v>7.5</v>
      </c>
      <c r="H182" s="64">
        <v>8.5</v>
      </c>
      <c r="I182" s="65">
        <v>5.974509803921569</v>
      </c>
      <c r="J182" s="64">
        <v>7</v>
      </c>
      <c r="K182" s="64">
        <v>7.5</v>
      </c>
      <c r="L182" s="64">
        <v>7</v>
      </c>
      <c r="M182" s="65">
        <f t="shared" si="15"/>
        <v>7.166666666666667</v>
      </c>
      <c r="N182" s="66">
        <f t="shared" si="16"/>
        <v>6.570588235294117</v>
      </c>
      <c r="O182" s="67" t="str">
        <f t="shared" si="17"/>
        <v>TB Khá</v>
      </c>
      <c r="P182" s="121"/>
      <c r="Q182" s="124"/>
      <c r="R182" s="16"/>
      <c r="S182" s="34"/>
      <c r="T182" s="39"/>
    </row>
    <row r="183" spans="1:20" ht="21.75" customHeight="1">
      <c r="A183" s="75">
        <v>173</v>
      </c>
      <c r="B183" s="84" t="s">
        <v>97</v>
      </c>
      <c r="C183" s="85" t="s">
        <v>85</v>
      </c>
      <c r="D183" s="62" t="s">
        <v>357</v>
      </c>
      <c r="E183" s="62" t="s">
        <v>37</v>
      </c>
      <c r="F183" s="63">
        <v>8</v>
      </c>
      <c r="G183" s="63">
        <v>7.5</v>
      </c>
      <c r="H183" s="64">
        <v>8.5</v>
      </c>
      <c r="I183" s="65">
        <v>6.585686274509804</v>
      </c>
      <c r="J183" s="64">
        <v>7</v>
      </c>
      <c r="K183" s="64">
        <v>7.5</v>
      </c>
      <c r="L183" s="64">
        <v>7</v>
      </c>
      <c r="M183" s="65">
        <f t="shared" si="15"/>
        <v>7.166666666666667</v>
      </c>
      <c r="N183" s="66">
        <f t="shared" si="16"/>
        <v>6.876176470588236</v>
      </c>
      <c r="O183" s="67" t="str">
        <f t="shared" si="17"/>
        <v>TB Khá</v>
      </c>
      <c r="P183" s="121"/>
      <c r="Q183" s="124"/>
      <c r="R183" s="16"/>
      <c r="S183" s="34"/>
      <c r="T183" s="39"/>
    </row>
    <row r="184" spans="1:20" ht="21.75" customHeight="1">
      <c r="A184" s="75">
        <v>174</v>
      </c>
      <c r="B184" s="84" t="s">
        <v>572</v>
      </c>
      <c r="C184" s="85" t="s">
        <v>573</v>
      </c>
      <c r="D184" s="62" t="s">
        <v>574</v>
      </c>
      <c r="E184" s="62" t="s">
        <v>37</v>
      </c>
      <c r="F184" s="63">
        <v>8.25</v>
      </c>
      <c r="G184" s="63">
        <v>7.5</v>
      </c>
      <c r="H184" s="64">
        <v>8.5</v>
      </c>
      <c r="I184" s="65">
        <v>7.361176470588235</v>
      </c>
      <c r="J184" s="64">
        <v>7</v>
      </c>
      <c r="K184" s="64">
        <v>7</v>
      </c>
      <c r="L184" s="64">
        <v>7</v>
      </c>
      <c r="M184" s="65">
        <f t="shared" si="15"/>
        <v>7</v>
      </c>
      <c r="N184" s="66">
        <f t="shared" si="16"/>
        <v>7.180588235294118</v>
      </c>
      <c r="O184" s="67" t="str">
        <f t="shared" si="17"/>
        <v>Khá</v>
      </c>
      <c r="P184" s="121"/>
      <c r="Q184" s="124"/>
      <c r="R184" s="16"/>
      <c r="S184" s="34"/>
      <c r="T184" s="39"/>
    </row>
    <row r="185" spans="1:20" ht="21.75" customHeight="1">
      <c r="A185" s="75">
        <v>175</v>
      </c>
      <c r="B185" s="84" t="s">
        <v>575</v>
      </c>
      <c r="C185" s="85" t="s">
        <v>3</v>
      </c>
      <c r="D185" s="62" t="s">
        <v>576</v>
      </c>
      <c r="E185" s="62" t="s">
        <v>37</v>
      </c>
      <c r="F185" s="63">
        <v>6</v>
      </c>
      <c r="G185" s="63">
        <v>7.5</v>
      </c>
      <c r="H185" s="64">
        <v>8</v>
      </c>
      <c r="I185" s="65">
        <v>5.872941176470587</v>
      </c>
      <c r="J185" s="64">
        <v>7</v>
      </c>
      <c r="K185" s="64">
        <v>7</v>
      </c>
      <c r="L185" s="64">
        <v>7</v>
      </c>
      <c r="M185" s="65">
        <f t="shared" si="15"/>
        <v>7</v>
      </c>
      <c r="N185" s="66">
        <f t="shared" si="16"/>
        <v>6.436470588235293</v>
      </c>
      <c r="O185" s="67" t="str">
        <f t="shared" si="17"/>
        <v>TB Khá</v>
      </c>
      <c r="P185" s="121"/>
      <c r="Q185" s="124"/>
      <c r="R185" s="16"/>
      <c r="S185" s="34"/>
      <c r="T185" s="39"/>
    </row>
    <row r="186" spans="1:20" ht="21.75" customHeight="1">
      <c r="A186" s="75">
        <v>176</v>
      </c>
      <c r="B186" s="84" t="s">
        <v>577</v>
      </c>
      <c r="C186" s="85" t="s">
        <v>108</v>
      </c>
      <c r="D186" s="62" t="s">
        <v>578</v>
      </c>
      <c r="E186" s="62" t="s">
        <v>37</v>
      </c>
      <c r="F186" s="63">
        <v>7.5</v>
      </c>
      <c r="G186" s="63">
        <v>7.5</v>
      </c>
      <c r="H186" s="64">
        <v>8.5</v>
      </c>
      <c r="I186" s="65">
        <v>7.6674509803921564</v>
      </c>
      <c r="J186" s="64">
        <v>8</v>
      </c>
      <c r="K186" s="64">
        <v>7</v>
      </c>
      <c r="L186" s="64">
        <v>7</v>
      </c>
      <c r="M186" s="65">
        <f t="shared" si="15"/>
        <v>7.333333333333333</v>
      </c>
      <c r="N186" s="66">
        <f t="shared" si="16"/>
        <v>7.500392156862745</v>
      </c>
      <c r="O186" s="67" t="str">
        <f t="shared" si="17"/>
        <v>Khá</v>
      </c>
      <c r="P186" s="121"/>
      <c r="Q186" s="124"/>
      <c r="R186" s="16"/>
      <c r="S186" s="34"/>
      <c r="T186" s="39"/>
    </row>
    <row r="187" spans="1:20" ht="21.75" customHeight="1">
      <c r="A187" s="75">
        <v>177</v>
      </c>
      <c r="B187" s="84" t="s">
        <v>579</v>
      </c>
      <c r="C187" s="85" t="s">
        <v>580</v>
      </c>
      <c r="D187" s="62" t="s">
        <v>581</v>
      </c>
      <c r="E187" s="62" t="s">
        <v>37</v>
      </c>
      <c r="F187" s="63">
        <v>5.5</v>
      </c>
      <c r="G187" s="63">
        <v>7.5</v>
      </c>
      <c r="H187" s="64">
        <v>7.5</v>
      </c>
      <c r="I187" s="65">
        <v>6.968039215686276</v>
      </c>
      <c r="J187" s="64">
        <v>8</v>
      </c>
      <c r="K187" s="64">
        <v>7</v>
      </c>
      <c r="L187" s="64">
        <v>7</v>
      </c>
      <c r="M187" s="65">
        <f t="shared" si="15"/>
        <v>7.333333333333333</v>
      </c>
      <c r="N187" s="66">
        <f t="shared" si="16"/>
        <v>7.1506862745098045</v>
      </c>
      <c r="O187" s="67" t="str">
        <f t="shared" si="17"/>
        <v>Khá</v>
      </c>
      <c r="P187" s="121"/>
      <c r="Q187" s="124"/>
      <c r="R187" s="16"/>
      <c r="S187" s="34"/>
      <c r="T187" s="39"/>
    </row>
    <row r="188" spans="1:20" ht="21.75" customHeight="1">
      <c r="A188" s="75">
        <v>178</v>
      </c>
      <c r="B188" s="84" t="s">
        <v>582</v>
      </c>
      <c r="C188" s="85" t="s">
        <v>1</v>
      </c>
      <c r="D188" s="62" t="s">
        <v>583</v>
      </c>
      <c r="E188" s="62" t="s">
        <v>37</v>
      </c>
      <c r="F188" s="63">
        <v>5.5</v>
      </c>
      <c r="G188" s="63">
        <v>7.5</v>
      </c>
      <c r="H188" s="64">
        <v>7</v>
      </c>
      <c r="I188" s="65">
        <v>5.76313725490196</v>
      </c>
      <c r="J188" s="64">
        <v>7</v>
      </c>
      <c r="K188" s="64">
        <v>6.5</v>
      </c>
      <c r="L188" s="64">
        <v>7</v>
      </c>
      <c r="M188" s="65">
        <f t="shared" si="15"/>
        <v>6.833333333333333</v>
      </c>
      <c r="N188" s="66">
        <f t="shared" si="16"/>
        <v>6.298235294117647</v>
      </c>
      <c r="O188" s="67" t="str">
        <f t="shared" si="17"/>
        <v>TB Khá</v>
      </c>
      <c r="P188" s="121"/>
      <c r="Q188" s="124"/>
      <c r="R188" s="16"/>
      <c r="S188" s="34"/>
      <c r="T188" s="39"/>
    </row>
    <row r="189" spans="1:20" ht="21.75" customHeight="1">
      <c r="A189" s="75">
        <v>179</v>
      </c>
      <c r="B189" s="84" t="s">
        <v>584</v>
      </c>
      <c r="C189" s="85" t="s">
        <v>536</v>
      </c>
      <c r="D189" s="62" t="s">
        <v>482</v>
      </c>
      <c r="E189" s="62" t="s">
        <v>37</v>
      </c>
      <c r="F189" s="63">
        <v>7.5</v>
      </c>
      <c r="G189" s="63">
        <v>7.5</v>
      </c>
      <c r="H189" s="64">
        <v>9</v>
      </c>
      <c r="I189" s="65">
        <v>6.846862745098039</v>
      </c>
      <c r="J189" s="64">
        <v>8</v>
      </c>
      <c r="K189" s="64">
        <v>6.5</v>
      </c>
      <c r="L189" s="64">
        <v>7</v>
      </c>
      <c r="M189" s="65">
        <f t="shared" si="15"/>
        <v>7.166666666666667</v>
      </c>
      <c r="N189" s="66">
        <f t="shared" si="16"/>
        <v>7.006764705882353</v>
      </c>
      <c r="O189" s="67" t="str">
        <f t="shared" si="17"/>
        <v>Khá</v>
      </c>
      <c r="P189" s="121"/>
      <c r="Q189" s="124"/>
      <c r="R189" s="16"/>
      <c r="S189" s="34"/>
      <c r="T189" s="39"/>
    </row>
    <row r="190" spans="1:20" ht="21.75" customHeight="1">
      <c r="A190" s="75">
        <v>180</v>
      </c>
      <c r="B190" s="84" t="s">
        <v>585</v>
      </c>
      <c r="C190" s="85" t="s">
        <v>586</v>
      </c>
      <c r="D190" s="62" t="s">
        <v>587</v>
      </c>
      <c r="E190" s="62" t="s">
        <v>37</v>
      </c>
      <c r="F190" s="63">
        <v>7.25</v>
      </c>
      <c r="G190" s="63">
        <v>7.5</v>
      </c>
      <c r="H190" s="64">
        <v>9</v>
      </c>
      <c r="I190" s="65">
        <v>6.615098039215687</v>
      </c>
      <c r="J190" s="64">
        <v>8</v>
      </c>
      <c r="K190" s="64">
        <v>8</v>
      </c>
      <c r="L190" s="64">
        <v>7</v>
      </c>
      <c r="M190" s="65">
        <f t="shared" si="15"/>
        <v>7.666666666666667</v>
      </c>
      <c r="N190" s="66">
        <f t="shared" si="16"/>
        <v>7.140882352941177</v>
      </c>
      <c r="O190" s="67" t="str">
        <f t="shared" si="17"/>
        <v>Khá</v>
      </c>
      <c r="P190" s="121"/>
      <c r="Q190" s="124"/>
      <c r="R190" s="16"/>
      <c r="S190" s="34"/>
      <c r="T190" s="39"/>
    </row>
    <row r="191" spans="1:20" ht="21.75" customHeight="1">
      <c r="A191" s="75">
        <v>181</v>
      </c>
      <c r="B191" s="84" t="s">
        <v>588</v>
      </c>
      <c r="C191" s="85" t="s">
        <v>91</v>
      </c>
      <c r="D191" s="62" t="s">
        <v>589</v>
      </c>
      <c r="E191" s="62" t="s">
        <v>37</v>
      </c>
      <c r="F191" s="63">
        <v>6.25</v>
      </c>
      <c r="G191" s="63">
        <v>7.5</v>
      </c>
      <c r="H191" s="64">
        <v>9</v>
      </c>
      <c r="I191" s="65">
        <v>6.680980392156863</v>
      </c>
      <c r="J191" s="64">
        <v>7</v>
      </c>
      <c r="K191" s="64">
        <v>8</v>
      </c>
      <c r="L191" s="64">
        <v>7</v>
      </c>
      <c r="M191" s="65">
        <f t="shared" si="15"/>
        <v>7.333333333333333</v>
      </c>
      <c r="N191" s="66">
        <f t="shared" si="16"/>
        <v>7.007156862745099</v>
      </c>
      <c r="O191" s="67" t="str">
        <f t="shared" si="17"/>
        <v>Khá</v>
      </c>
      <c r="P191" s="121"/>
      <c r="Q191" s="124"/>
      <c r="R191" s="16"/>
      <c r="S191" s="34"/>
      <c r="T191" s="39"/>
    </row>
    <row r="192" spans="1:20" ht="21.75" customHeight="1">
      <c r="A192" s="75">
        <v>182</v>
      </c>
      <c r="B192" s="84" t="s">
        <v>590</v>
      </c>
      <c r="C192" s="85" t="s">
        <v>92</v>
      </c>
      <c r="D192" s="62" t="s">
        <v>591</v>
      </c>
      <c r="E192" s="62" t="s">
        <v>463</v>
      </c>
      <c r="F192" s="63">
        <v>6.5</v>
      </c>
      <c r="G192" s="63">
        <v>7.5</v>
      </c>
      <c r="H192" s="64">
        <v>9</v>
      </c>
      <c r="I192" s="65">
        <v>6.428039215686275</v>
      </c>
      <c r="J192" s="64">
        <v>8</v>
      </c>
      <c r="K192" s="64">
        <v>7</v>
      </c>
      <c r="L192" s="64">
        <v>7</v>
      </c>
      <c r="M192" s="65">
        <f t="shared" si="15"/>
        <v>7.333333333333333</v>
      </c>
      <c r="N192" s="66">
        <f t="shared" si="16"/>
        <v>6.880686274509804</v>
      </c>
      <c r="O192" s="67" t="str">
        <f t="shared" si="17"/>
        <v>TB Khá</v>
      </c>
      <c r="P192" s="121"/>
      <c r="Q192" s="124"/>
      <c r="R192" s="16"/>
      <c r="S192" s="34"/>
      <c r="T192" s="39"/>
    </row>
    <row r="193" spans="1:20" ht="21.75" customHeight="1">
      <c r="A193" s="75">
        <v>183</v>
      </c>
      <c r="B193" s="84" t="s">
        <v>592</v>
      </c>
      <c r="C193" s="85" t="s">
        <v>593</v>
      </c>
      <c r="D193" s="62" t="s">
        <v>594</v>
      </c>
      <c r="E193" s="62" t="s">
        <v>37</v>
      </c>
      <c r="F193" s="63">
        <v>7.5</v>
      </c>
      <c r="G193" s="63">
        <v>7.5</v>
      </c>
      <c r="H193" s="64">
        <v>9</v>
      </c>
      <c r="I193" s="65">
        <v>7.131764705882354</v>
      </c>
      <c r="J193" s="64">
        <v>7</v>
      </c>
      <c r="K193" s="64">
        <v>7</v>
      </c>
      <c r="L193" s="64">
        <v>6.5</v>
      </c>
      <c r="M193" s="65">
        <f t="shared" si="15"/>
        <v>6.833333333333333</v>
      </c>
      <c r="N193" s="66">
        <f t="shared" si="16"/>
        <v>6.982549019607843</v>
      </c>
      <c r="O193" s="67" t="str">
        <f t="shared" si="17"/>
        <v>Khá</v>
      </c>
      <c r="P193" s="121"/>
      <c r="Q193" s="124"/>
      <c r="R193" s="16"/>
      <c r="S193" s="34"/>
      <c r="T193" s="39"/>
    </row>
    <row r="194" spans="1:20" ht="21.75" customHeight="1">
      <c r="A194" s="75">
        <v>184</v>
      </c>
      <c r="B194" s="84" t="s">
        <v>97</v>
      </c>
      <c r="C194" s="85" t="s">
        <v>595</v>
      </c>
      <c r="D194" s="62" t="s">
        <v>596</v>
      </c>
      <c r="E194" s="62" t="s">
        <v>37</v>
      </c>
      <c r="F194" s="63">
        <v>6.25</v>
      </c>
      <c r="G194" s="63">
        <v>7.5</v>
      </c>
      <c r="H194" s="64">
        <v>9</v>
      </c>
      <c r="I194" s="65">
        <v>6.541960784313724</v>
      </c>
      <c r="J194" s="64">
        <v>8</v>
      </c>
      <c r="K194" s="64">
        <v>7</v>
      </c>
      <c r="L194" s="64">
        <v>7</v>
      </c>
      <c r="M194" s="65">
        <f t="shared" si="15"/>
        <v>7.333333333333333</v>
      </c>
      <c r="N194" s="66">
        <f t="shared" si="16"/>
        <v>6.937647058823528</v>
      </c>
      <c r="O194" s="67" t="str">
        <f t="shared" si="17"/>
        <v>TB Khá</v>
      </c>
      <c r="P194" s="122"/>
      <c r="Q194" s="125"/>
      <c r="R194" s="16"/>
      <c r="S194" s="34"/>
      <c r="T194" s="39"/>
    </row>
    <row r="195" spans="1:20" ht="21.75" customHeight="1">
      <c r="A195" s="75">
        <v>185</v>
      </c>
      <c r="B195" s="88" t="s">
        <v>597</v>
      </c>
      <c r="C195" s="89" t="s">
        <v>63</v>
      </c>
      <c r="D195" s="90" t="s">
        <v>527</v>
      </c>
      <c r="E195" s="62" t="s">
        <v>37</v>
      </c>
      <c r="F195" s="63">
        <v>5</v>
      </c>
      <c r="G195" s="63">
        <v>7</v>
      </c>
      <c r="H195" s="63">
        <v>5</v>
      </c>
      <c r="I195" s="65">
        <v>7.330989010989011</v>
      </c>
      <c r="J195" s="63">
        <v>6</v>
      </c>
      <c r="K195" s="63">
        <v>5</v>
      </c>
      <c r="L195" s="63">
        <v>8</v>
      </c>
      <c r="M195" s="65">
        <f t="shared" si="15"/>
        <v>6.333333333333333</v>
      </c>
      <c r="N195" s="66">
        <f t="shared" si="16"/>
        <v>6.832161172161172</v>
      </c>
      <c r="O195" s="67" t="str">
        <f t="shared" si="17"/>
        <v>TB Khá</v>
      </c>
      <c r="P195" s="120" t="s">
        <v>598</v>
      </c>
      <c r="Q195" s="123" t="s">
        <v>599</v>
      </c>
      <c r="R195" s="16"/>
      <c r="T195" s="39"/>
    </row>
    <row r="196" spans="1:20" ht="21.75" customHeight="1">
      <c r="A196" s="75">
        <v>186</v>
      </c>
      <c r="B196" s="84" t="s">
        <v>600</v>
      </c>
      <c r="C196" s="85" t="s">
        <v>64</v>
      </c>
      <c r="D196" s="86" t="s">
        <v>601</v>
      </c>
      <c r="E196" s="62" t="s">
        <v>37</v>
      </c>
      <c r="F196" s="63">
        <v>5.4</v>
      </c>
      <c r="G196" s="63">
        <v>6</v>
      </c>
      <c r="H196" s="63">
        <v>6</v>
      </c>
      <c r="I196" s="65">
        <v>6.082857142857143</v>
      </c>
      <c r="J196" s="63">
        <v>6</v>
      </c>
      <c r="K196" s="63">
        <v>7.5</v>
      </c>
      <c r="L196" s="63">
        <v>5</v>
      </c>
      <c r="M196" s="65">
        <f t="shared" si="15"/>
        <v>6.166666666666667</v>
      </c>
      <c r="N196" s="66">
        <f t="shared" si="16"/>
        <v>6.124761904761905</v>
      </c>
      <c r="O196" s="67" t="str">
        <f t="shared" si="17"/>
        <v>TB Khá</v>
      </c>
      <c r="P196" s="121"/>
      <c r="Q196" s="124"/>
      <c r="R196" s="16"/>
      <c r="T196" s="39"/>
    </row>
    <row r="197" spans="1:20" ht="21.75" customHeight="1">
      <c r="A197" s="75">
        <v>187</v>
      </c>
      <c r="B197" s="84" t="s">
        <v>602</v>
      </c>
      <c r="C197" s="85" t="s">
        <v>256</v>
      </c>
      <c r="D197" s="62" t="s">
        <v>603</v>
      </c>
      <c r="E197" s="62" t="s">
        <v>604</v>
      </c>
      <c r="F197" s="63">
        <v>5.3</v>
      </c>
      <c r="G197" s="63">
        <v>6</v>
      </c>
      <c r="H197" s="63">
        <v>5</v>
      </c>
      <c r="I197" s="65">
        <v>5.994725274725274</v>
      </c>
      <c r="J197" s="63">
        <v>7</v>
      </c>
      <c r="K197" s="63">
        <v>5</v>
      </c>
      <c r="L197" s="63">
        <v>5.5</v>
      </c>
      <c r="M197" s="65">
        <f t="shared" si="15"/>
        <v>5.833333333333333</v>
      </c>
      <c r="N197" s="66">
        <f t="shared" si="16"/>
        <v>5.914029304029304</v>
      </c>
      <c r="O197" s="67" t="str">
        <f t="shared" si="17"/>
        <v>Trung bình</v>
      </c>
      <c r="P197" s="121"/>
      <c r="Q197" s="124"/>
      <c r="R197" s="16"/>
      <c r="T197" s="39"/>
    </row>
    <row r="198" spans="1:20" ht="21.75" customHeight="1">
      <c r="A198" s="75">
        <v>188</v>
      </c>
      <c r="B198" s="84" t="s">
        <v>571</v>
      </c>
      <c r="C198" s="85" t="s">
        <v>256</v>
      </c>
      <c r="D198" s="86" t="s">
        <v>605</v>
      </c>
      <c r="E198" s="62" t="s">
        <v>37</v>
      </c>
      <c r="F198" s="63">
        <v>5.3</v>
      </c>
      <c r="G198" s="63">
        <v>5</v>
      </c>
      <c r="H198" s="63">
        <v>5</v>
      </c>
      <c r="I198" s="65">
        <v>6.085714285714286</v>
      </c>
      <c r="J198" s="63">
        <v>7</v>
      </c>
      <c r="K198" s="63">
        <v>6.5</v>
      </c>
      <c r="L198" s="63">
        <v>6.5</v>
      </c>
      <c r="M198" s="65">
        <f t="shared" si="15"/>
        <v>6.666666666666667</v>
      </c>
      <c r="N198" s="66">
        <f t="shared" si="16"/>
        <v>6.376190476190477</v>
      </c>
      <c r="O198" s="67" t="str">
        <f t="shared" si="17"/>
        <v>TB Khá</v>
      </c>
      <c r="P198" s="121"/>
      <c r="Q198" s="124"/>
      <c r="R198" s="16"/>
      <c r="T198" s="39"/>
    </row>
    <row r="199" spans="1:20" ht="21.75" customHeight="1">
      <c r="A199" s="75">
        <v>189</v>
      </c>
      <c r="B199" s="84" t="s">
        <v>606</v>
      </c>
      <c r="C199" s="85" t="s">
        <v>607</v>
      </c>
      <c r="D199" s="62" t="s">
        <v>608</v>
      </c>
      <c r="E199" s="62" t="s">
        <v>37</v>
      </c>
      <c r="F199" s="63">
        <v>5.8</v>
      </c>
      <c r="G199" s="63">
        <v>7</v>
      </c>
      <c r="H199" s="63">
        <v>5</v>
      </c>
      <c r="I199" s="65">
        <v>6.989890109890109</v>
      </c>
      <c r="J199" s="63">
        <v>6</v>
      </c>
      <c r="K199" s="63">
        <v>5.5</v>
      </c>
      <c r="L199" s="63">
        <v>5</v>
      </c>
      <c r="M199" s="65">
        <f t="shared" si="15"/>
        <v>5.5</v>
      </c>
      <c r="N199" s="66">
        <f t="shared" si="16"/>
        <v>6.244945054945054</v>
      </c>
      <c r="O199" s="67" t="str">
        <f t="shared" si="17"/>
        <v>TB Khá</v>
      </c>
      <c r="P199" s="121"/>
      <c r="Q199" s="124"/>
      <c r="R199" s="16"/>
      <c r="T199" s="39"/>
    </row>
    <row r="200" spans="1:20" ht="21.75" customHeight="1">
      <c r="A200" s="75">
        <v>190</v>
      </c>
      <c r="B200" s="84" t="s">
        <v>609</v>
      </c>
      <c r="C200" s="85" t="s">
        <v>65</v>
      </c>
      <c r="D200" s="86" t="s">
        <v>610</v>
      </c>
      <c r="E200" s="62" t="s">
        <v>37</v>
      </c>
      <c r="F200" s="63">
        <v>7.1</v>
      </c>
      <c r="G200" s="63">
        <v>6</v>
      </c>
      <c r="H200" s="63">
        <v>5</v>
      </c>
      <c r="I200" s="65">
        <v>8.088131868131867</v>
      </c>
      <c r="J200" s="63">
        <v>7</v>
      </c>
      <c r="K200" s="63">
        <v>8.5</v>
      </c>
      <c r="L200" s="63">
        <v>8.5</v>
      </c>
      <c r="M200" s="65">
        <f t="shared" si="15"/>
        <v>8</v>
      </c>
      <c r="N200" s="66">
        <f t="shared" si="16"/>
        <v>8.044065934065934</v>
      </c>
      <c r="O200" s="67" t="str">
        <f t="shared" si="17"/>
        <v>Giỏi</v>
      </c>
      <c r="P200" s="121"/>
      <c r="Q200" s="124"/>
      <c r="R200" s="16"/>
      <c r="T200" s="39"/>
    </row>
    <row r="201" spans="1:20" ht="21.75" customHeight="1">
      <c r="A201" s="75">
        <v>191</v>
      </c>
      <c r="B201" s="84" t="s">
        <v>361</v>
      </c>
      <c r="C201" s="85" t="s">
        <v>611</v>
      </c>
      <c r="D201" s="62" t="s">
        <v>612</v>
      </c>
      <c r="E201" s="62" t="s">
        <v>37</v>
      </c>
      <c r="F201" s="63">
        <v>5.4</v>
      </c>
      <c r="G201" s="63">
        <v>6</v>
      </c>
      <c r="H201" s="63">
        <v>5.5</v>
      </c>
      <c r="I201" s="65">
        <v>6.747472527472527</v>
      </c>
      <c r="J201" s="63">
        <v>7</v>
      </c>
      <c r="K201" s="63">
        <v>7.5</v>
      </c>
      <c r="L201" s="63">
        <v>7</v>
      </c>
      <c r="M201" s="65">
        <f t="shared" si="15"/>
        <v>7.166666666666667</v>
      </c>
      <c r="N201" s="66">
        <f t="shared" si="16"/>
        <v>6.957069597069597</v>
      </c>
      <c r="O201" s="67" t="str">
        <f t="shared" si="17"/>
        <v>Khá</v>
      </c>
      <c r="P201" s="121"/>
      <c r="Q201" s="124"/>
      <c r="R201" s="16"/>
      <c r="T201" s="39"/>
    </row>
    <row r="202" spans="1:20" ht="21.75" customHeight="1">
      <c r="A202" s="75">
        <v>192</v>
      </c>
      <c r="B202" s="84" t="s">
        <v>613</v>
      </c>
      <c r="C202" s="85" t="s">
        <v>614</v>
      </c>
      <c r="D202" s="62" t="s">
        <v>615</v>
      </c>
      <c r="E202" s="62" t="s">
        <v>37</v>
      </c>
      <c r="F202" s="63">
        <v>5.9</v>
      </c>
      <c r="G202" s="63">
        <v>5</v>
      </c>
      <c r="H202" s="63">
        <v>5.5</v>
      </c>
      <c r="I202" s="65">
        <v>7.648571428571429</v>
      </c>
      <c r="J202" s="63">
        <v>7</v>
      </c>
      <c r="K202" s="63">
        <v>8.5</v>
      </c>
      <c r="L202" s="63">
        <v>7</v>
      </c>
      <c r="M202" s="65">
        <f t="shared" si="15"/>
        <v>7.5</v>
      </c>
      <c r="N202" s="66">
        <f t="shared" si="16"/>
        <v>7.574285714285715</v>
      </c>
      <c r="O202" s="67" t="str">
        <f t="shared" si="17"/>
        <v>Khá</v>
      </c>
      <c r="P202" s="122"/>
      <c r="Q202" s="125"/>
      <c r="R202" s="16"/>
      <c r="T202" s="39"/>
    </row>
    <row r="203" spans="1:20" ht="21.75" customHeight="1">
      <c r="A203" s="75">
        <v>193</v>
      </c>
      <c r="B203" s="84" t="s">
        <v>361</v>
      </c>
      <c r="C203" s="85" t="s">
        <v>616</v>
      </c>
      <c r="D203" s="62" t="s">
        <v>617</v>
      </c>
      <c r="E203" s="62" t="s">
        <v>37</v>
      </c>
      <c r="F203" s="63">
        <v>5.2</v>
      </c>
      <c r="G203" s="63">
        <v>7</v>
      </c>
      <c r="H203" s="63">
        <v>5</v>
      </c>
      <c r="I203" s="65">
        <v>6.713186813186813</v>
      </c>
      <c r="J203" s="63">
        <v>6</v>
      </c>
      <c r="K203" s="63">
        <v>5</v>
      </c>
      <c r="L203" s="63">
        <v>6.5</v>
      </c>
      <c r="M203" s="65">
        <f aca="true" t="shared" si="18" ref="M203:M208">(J203+K203+L203)/3</f>
        <v>5.833333333333333</v>
      </c>
      <c r="N203" s="66">
        <f aca="true" t="shared" si="19" ref="N203:N208">(M203+I203)/2</f>
        <v>6.273260073260073</v>
      </c>
      <c r="O203" s="67" t="str">
        <f aca="true" t="shared" si="20" ref="O203:O208">IF(N203&gt;=8.95,"Xuất sắc",IF(N203&gt;=7.95,"Giỏi",IF(N203&gt;=6.95,"Khá",IF(N203&gt;=5.95,"TB Khá",IF(N203&gt;=4.95,"Trung bình",IF(N203&gt;=V203,"Yếu","Kém"))))))</f>
        <v>TB Khá</v>
      </c>
      <c r="P203" s="120" t="s">
        <v>598</v>
      </c>
      <c r="Q203" s="123" t="s">
        <v>599</v>
      </c>
      <c r="R203" s="16"/>
      <c r="T203" s="39"/>
    </row>
    <row r="204" spans="1:20" ht="21.75" customHeight="1">
      <c r="A204" s="75">
        <v>194</v>
      </c>
      <c r="B204" s="84" t="s">
        <v>618</v>
      </c>
      <c r="C204" s="85" t="s">
        <v>66</v>
      </c>
      <c r="D204" s="86" t="s">
        <v>619</v>
      </c>
      <c r="E204" s="62" t="s">
        <v>37</v>
      </c>
      <c r="F204" s="63">
        <v>5.4</v>
      </c>
      <c r="G204" s="63">
        <v>6</v>
      </c>
      <c r="H204" s="63">
        <v>6</v>
      </c>
      <c r="I204" s="65">
        <v>5.960879120879121</v>
      </c>
      <c r="J204" s="63">
        <v>5</v>
      </c>
      <c r="K204" s="63">
        <v>5</v>
      </c>
      <c r="L204" s="63">
        <v>5</v>
      </c>
      <c r="M204" s="65">
        <f t="shared" si="18"/>
        <v>5</v>
      </c>
      <c r="N204" s="66">
        <f t="shared" si="19"/>
        <v>5.48043956043956</v>
      </c>
      <c r="O204" s="67" t="str">
        <f t="shared" si="20"/>
        <v>Trung bình</v>
      </c>
      <c r="P204" s="121"/>
      <c r="Q204" s="124"/>
      <c r="R204" s="16"/>
      <c r="T204" s="39"/>
    </row>
    <row r="205" spans="1:20" ht="21.75" customHeight="1">
      <c r="A205" s="75">
        <v>195</v>
      </c>
      <c r="B205" s="84" t="s">
        <v>620</v>
      </c>
      <c r="C205" s="85" t="s">
        <v>536</v>
      </c>
      <c r="D205" s="86" t="s">
        <v>621</v>
      </c>
      <c r="E205" s="62" t="s">
        <v>37</v>
      </c>
      <c r="F205" s="63">
        <v>5.9</v>
      </c>
      <c r="G205" s="63">
        <v>6</v>
      </c>
      <c r="H205" s="63">
        <v>5</v>
      </c>
      <c r="I205" s="65">
        <v>7.073626373626374</v>
      </c>
      <c r="J205" s="63">
        <v>7</v>
      </c>
      <c r="K205" s="63">
        <v>7</v>
      </c>
      <c r="L205" s="63">
        <v>7</v>
      </c>
      <c r="M205" s="65">
        <f t="shared" si="18"/>
        <v>7</v>
      </c>
      <c r="N205" s="66">
        <f t="shared" si="19"/>
        <v>7.036813186813188</v>
      </c>
      <c r="O205" s="67" t="str">
        <f t="shared" si="20"/>
        <v>Khá</v>
      </c>
      <c r="P205" s="121"/>
      <c r="Q205" s="124"/>
      <c r="R205" s="16"/>
      <c r="T205" s="39"/>
    </row>
    <row r="206" spans="1:20" ht="21.75" customHeight="1">
      <c r="A206" s="75">
        <v>196</v>
      </c>
      <c r="B206" s="84" t="s">
        <v>67</v>
      </c>
      <c r="C206" s="85" t="s">
        <v>622</v>
      </c>
      <c r="D206" s="62" t="s">
        <v>623</v>
      </c>
      <c r="E206" s="62" t="s">
        <v>37</v>
      </c>
      <c r="F206" s="63">
        <v>5.7</v>
      </c>
      <c r="G206" s="63">
        <v>6</v>
      </c>
      <c r="H206" s="63">
        <v>5</v>
      </c>
      <c r="I206" s="65">
        <v>7.503516483516484</v>
      </c>
      <c r="J206" s="63">
        <v>7</v>
      </c>
      <c r="K206" s="63">
        <v>7</v>
      </c>
      <c r="L206" s="63">
        <v>7</v>
      </c>
      <c r="M206" s="65">
        <f t="shared" si="18"/>
        <v>7</v>
      </c>
      <c r="N206" s="66">
        <f t="shared" si="19"/>
        <v>7.2517582417582425</v>
      </c>
      <c r="O206" s="67" t="str">
        <f t="shared" si="20"/>
        <v>Khá</v>
      </c>
      <c r="P206" s="121"/>
      <c r="Q206" s="124"/>
      <c r="R206" s="16"/>
      <c r="T206" s="39"/>
    </row>
    <row r="207" spans="1:20" ht="21.75" customHeight="1">
      <c r="A207" s="75">
        <v>197</v>
      </c>
      <c r="B207" s="84" t="s">
        <v>624</v>
      </c>
      <c r="C207" s="85" t="s">
        <v>548</v>
      </c>
      <c r="D207" s="62" t="s">
        <v>625</v>
      </c>
      <c r="E207" s="62" t="s">
        <v>37</v>
      </c>
      <c r="F207" s="63">
        <v>5.7</v>
      </c>
      <c r="G207" s="63">
        <v>6</v>
      </c>
      <c r="H207" s="63">
        <v>5.5</v>
      </c>
      <c r="I207" s="65">
        <v>6.1292307692307695</v>
      </c>
      <c r="J207" s="63">
        <v>7</v>
      </c>
      <c r="K207" s="63">
        <v>7</v>
      </c>
      <c r="L207" s="63">
        <v>6</v>
      </c>
      <c r="M207" s="65">
        <f t="shared" si="18"/>
        <v>6.666666666666667</v>
      </c>
      <c r="N207" s="66">
        <f t="shared" si="19"/>
        <v>6.397948717948719</v>
      </c>
      <c r="O207" s="67" t="str">
        <f t="shared" si="20"/>
        <v>TB Khá</v>
      </c>
      <c r="P207" s="121"/>
      <c r="Q207" s="124"/>
      <c r="R207" s="16"/>
      <c r="T207" s="39"/>
    </row>
    <row r="208" spans="1:20" ht="21.75" customHeight="1">
      <c r="A208" s="75">
        <v>198</v>
      </c>
      <c r="B208" s="84" t="s">
        <v>68</v>
      </c>
      <c r="C208" s="85" t="s">
        <v>626</v>
      </c>
      <c r="D208" s="86" t="s">
        <v>627</v>
      </c>
      <c r="E208" s="62" t="s">
        <v>37</v>
      </c>
      <c r="F208" s="63">
        <v>5.5</v>
      </c>
      <c r="G208" s="63">
        <v>5</v>
      </c>
      <c r="H208" s="63">
        <v>5.5</v>
      </c>
      <c r="I208" s="65">
        <v>6.746373626373627</v>
      </c>
      <c r="J208" s="63">
        <v>7</v>
      </c>
      <c r="K208" s="63">
        <v>6.5</v>
      </c>
      <c r="L208" s="63">
        <v>7</v>
      </c>
      <c r="M208" s="65">
        <f t="shared" si="18"/>
        <v>6.833333333333333</v>
      </c>
      <c r="N208" s="66">
        <f t="shared" si="19"/>
        <v>6.78985347985348</v>
      </c>
      <c r="O208" s="67" t="str">
        <f t="shared" si="20"/>
        <v>TB Khá</v>
      </c>
      <c r="P208" s="122"/>
      <c r="Q208" s="125"/>
      <c r="R208" s="16"/>
      <c r="T208" s="39"/>
    </row>
    <row r="209" spans="1:20" ht="21.75" customHeight="1">
      <c r="A209" s="119" t="s">
        <v>628</v>
      </c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T209" s="39"/>
    </row>
    <row r="210" spans="1:18" ht="18.75" customHeight="1">
      <c r="A210" s="50"/>
      <c r="B210" s="51" t="s">
        <v>213</v>
      </c>
      <c r="C210" s="41" t="s">
        <v>629</v>
      </c>
      <c r="D210" s="40"/>
      <c r="G210" s="41"/>
      <c r="H210" s="41"/>
      <c r="J210" s="52"/>
      <c r="L210" s="41" t="s">
        <v>630</v>
      </c>
      <c r="O210" s="52"/>
      <c r="Q210" s="52"/>
      <c r="R210" s="53"/>
    </row>
    <row r="211" spans="1:18" ht="18.75" customHeight="1">
      <c r="A211" s="50"/>
      <c r="B211" s="51"/>
      <c r="C211" s="41" t="s">
        <v>631</v>
      </c>
      <c r="D211" s="40"/>
      <c r="F211" s="41"/>
      <c r="G211" s="41"/>
      <c r="H211" s="41"/>
      <c r="J211" s="52"/>
      <c r="L211" s="41" t="s">
        <v>632</v>
      </c>
      <c r="O211" s="52"/>
      <c r="P211" s="41"/>
      <c r="Q211" s="52"/>
      <c r="R211" s="53"/>
    </row>
    <row r="212" spans="1:18" ht="18.75" customHeight="1">
      <c r="A212" s="11"/>
      <c r="B212" s="11"/>
      <c r="C212" s="11"/>
      <c r="D212" s="11"/>
      <c r="J212" s="21"/>
      <c r="K212" s="21"/>
      <c r="L212" s="21"/>
      <c r="M212" s="93" t="s">
        <v>81</v>
      </c>
      <c r="N212" s="93"/>
      <c r="O212" s="93"/>
      <c r="P212" s="93"/>
      <c r="Q212" s="93"/>
      <c r="R212" s="93"/>
    </row>
    <row r="213" spans="2:18" ht="18.75" customHeight="1">
      <c r="B213" s="91" t="s">
        <v>33</v>
      </c>
      <c r="C213" s="91"/>
      <c r="D213" s="91"/>
      <c r="E213" s="91"/>
      <c r="F213" s="44"/>
      <c r="G213" s="44"/>
      <c r="H213" s="44"/>
      <c r="J213" s="9"/>
      <c r="K213" s="9"/>
      <c r="L213" s="9"/>
      <c r="M213" s="91" t="s">
        <v>30</v>
      </c>
      <c r="N213" s="91"/>
      <c r="O213" s="91"/>
      <c r="P213" s="91"/>
      <c r="Q213" s="91"/>
      <c r="R213" s="91"/>
    </row>
    <row r="216" spans="10:18" ht="21" customHeight="1"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2:18" ht="18.75" customHeight="1">
      <c r="B217" s="92" t="s">
        <v>34</v>
      </c>
      <c r="C217" s="92"/>
      <c r="D217" s="92"/>
      <c r="E217" s="92"/>
      <c r="F217" s="11"/>
      <c r="G217" s="11"/>
      <c r="H217" s="11"/>
      <c r="J217" s="10"/>
      <c r="K217" s="10"/>
      <c r="L217" s="10"/>
      <c r="M217" s="92" t="s">
        <v>31</v>
      </c>
      <c r="N217" s="92"/>
      <c r="O217" s="92"/>
      <c r="P217" s="92"/>
      <c r="Q217" s="92"/>
      <c r="R217" s="92"/>
    </row>
  </sheetData>
  <sheetProtection/>
  <mergeCells count="58">
    <mergeCell ref="B9:C10"/>
    <mergeCell ref="N9:N10"/>
    <mergeCell ref="M9:M10"/>
    <mergeCell ref="F9:H9"/>
    <mergeCell ref="J9:L9"/>
    <mergeCell ref="B213:E213"/>
    <mergeCell ref="B217:E217"/>
    <mergeCell ref="Q11:Q26"/>
    <mergeCell ref="P27:P46"/>
    <mergeCell ref="M213:R213"/>
    <mergeCell ref="M217:R217"/>
    <mergeCell ref="P172:P180"/>
    <mergeCell ref="Q172:Q180"/>
    <mergeCell ref="P181:P194"/>
    <mergeCell ref="M212:R212"/>
    <mergeCell ref="Q181:Q194"/>
    <mergeCell ref="P195:P202"/>
    <mergeCell ref="Q195:Q202"/>
    <mergeCell ref="P203:P208"/>
    <mergeCell ref="Q203:Q208"/>
    <mergeCell ref="A209:R209"/>
    <mergeCell ref="Q137:Q158"/>
    <mergeCell ref="P155:P158"/>
    <mergeCell ref="P49:P70"/>
    <mergeCell ref="Q49:Q70"/>
    <mergeCell ref="P73:P92"/>
    <mergeCell ref="P115:P131"/>
    <mergeCell ref="Q132:Q136"/>
    <mergeCell ref="P159:P171"/>
    <mergeCell ref="Q159:Q171"/>
    <mergeCell ref="A4:R4"/>
    <mergeCell ref="D9:D10"/>
    <mergeCell ref="E9:E10"/>
    <mergeCell ref="A5:R5"/>
    <mergeCell ref="A6:R6"/>
    <mergeCell ref="R9:R10"/>
    <mergeCell ref="O9:O10"/>
    <mergeCell ref="I9:I10"/>
    <mergeCell ref="A7:R7"/>
    <mergeCell ref="A9:A10"/>
    <mergeCell ref="P106:P114"/>
    <mergeCell ref="Q93:Q114"/>
    <mergeCell ref="P71:P72"/>
    <mergeCell ref="Q9:Q10"/>
    <mergeCell ref="P9:P10"/>
    <mergeCell ref="P11:P26"/>
    <mergeCell ref="Q27:Q48"/>
    <mergeCell ref="P47:P48"/>
    <mergeCell ref="P132:P136"/>
    <mergeCell ref="P137:P154"/>
    <mergeCell ref="A3:E3"/>
    <mergeCell ref="L1:R1"/>
    <mergeCell ref="L2:R2"/>
    <mergeCell ref="A1:E1"/>
    <mergeCell ref="A2:E2"/>
    <mergeCell ref="Q115:Q131"/>
    <mergeCell ref="Q71:Q92"/>
    <mergeCell ref="P93:P105"/>
  </mergeCells>
  <printOptions/>
  <pageMargins left="0.58" right="0.34" top="0.46" bottom="0.36" header="0.44" footer="0.3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Vinaghost.Com</cp:lastModifiedBy>
  <cp:lastPrinted>2018-06-14T07:19:59Z</cp:lastPrinted>
  <dcterms:created xsi:type="dcterms:W3CDTF">1996-10-14T23:33:28Z</dcterms:created>
  <dcterms:modified xsi:type="dcterms:W3CDTF">2018-06-26T10:05:02Z</dcterms:modified>
  <cp:category/>
  <cp:version/>
  <cp:contentType/>
  <cp:contentStatus/>
</cp:coreProperties>
</file>